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RC-10PF-2" sheetId="1" r:id="rId1"/>
  </sheets>
  <definedNames>
    <definedName name="_xlnm.Print_Area" localSheetId="0">'RC-10PF-2'!$A$1:$AR$25</definedName>
  </definedNames>
  <calcPr fullCalcOnLoad="1"/>
</workbook>
</file>

<file path=xl/sharedStrings.xml><?xml version="1.0" encoding="utf-8"?>
<sst xmlns="http://schemas.openxmlformats.org/spreadsheetml/2006/main" count="43" uniqueCount="37">
  <si>
    <t>Судья Орехов В.П.</t>
  </si>
  <si>
    <t>Завер</t>
  </si>
  <si>
    <t>Оч Коэф В</t>
  </si>
  <si>
    <t>К-т</t>
  </si>
  <si>
    <t>М</t>
  </si>
  <si>
    <t>%</t>
  </si>
  <si>
    <t>Очки</t>
  </si>
  <si>
    <t>ИР</t>
  </si>
  <si>
    <t>Фамилия И.О.</t>
  </si>
  <si>
    <t>№</t>
  </si>
  <si>
    <t>Сметанин Ю.</t>
  </si>
  <si>
    <t>Лапшин А.</t>
  </si>
  <si>
    <t>Макаров В.</t>
  </si>
  <si>
    <t>Громов Г.</t>
  </si>
  <si>
    <t>Ростовиков В.</t>
  </si>
  <si>
    <t>Тихеева А.</t>
  </si>
  <si>
    <t>Ганюшин Л.</t>
  </si>
  <si>
    <t>Шмаков Н.</t>
  </si>
  <si>
    <t>Узлов А.</t>
  </si>
  <si>
    <t>Алин А.</t>
  </si>
  <si>
    <t>Смышляев В.</t>
  </si>
  <si>
    <t>Рядовский В.</t>
  </si>
  <si>
    <t>Муковнин Э.</t>
  </si>
  <si>
    <t>Рябов И</t>
  </si>
  <si>
    <t>Межуев Ж.</t>
  </si>
  <si>
    <t>Иванов В.</t>
  </si>
  <si>
    <t>Парамонов В.</t>
  </si>
  <si>
    <t>Пименов Ю.</t>
  </si>
  <si>
    <t>Рыбкин В.</t>
  </si>
  <si>
    <t>Шифр турнира CRW-01</t>
  </si>
  <si>
    <t>1-й  Чемпионат России по русским шашкам среди ветеранов</t>
  </si>
  <si>
    <t>Начало 1.03.11</t>
  </si>
  <si>
    <t>В</t>
  </si>
  <si>
    <t>Ы</t>
  </si>
  <si>
    <t>Б</t>
  </si>
  <si>
    <t>Л</t>
  </si>
  <si>
    <t>Окочание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</si>
</sst>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55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0" tint="-0.24997000396251678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Grid">
        <bgColor indexed="23"/>
      </patternFill>
    </fill>
    <fill>
      <patternFill patternType="solid">
        <fgColor theme="0" tint="-0.1499900072813034"/>
        <bgColor indexed="64"/>
      </patternFill>
    </fill>
    <fill>
      <patternFill patternType="darkGrid">
        <bgColor theme="0" tint="-0.149990007281303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" fontId="47" fillId="0" borderId="12" xfId="0" applyNumberFormat="1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 quotePrefix="1">
      <alignment horizontal="center" vertical="center" wrapText="1"/>
    </xf>
    <xf numFmtId="0" fontId="3" fillId="34" borderId="16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 quotePrefix="1">
      <alignment horizontal="center" vertical="center" wrapText="1"/>
    </xf>
    <xf numFmtId="0" fontId="48" fillId="34" borderId="13" xfId="0" applyFont="1" applyFill="1" applyBorder="1" applyAlignment="1" quotePrefix="1">
      <alignment horizontal="center" vertical="center" wrapText="1"/>
    </xf>
    <xf numFmtId="0" fontId="48" fillId="34" borderId="15" xfId="0" applyFont="1" applyFill="1" applyBorder="1" applyAlignment="1" quotePrefix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29"/>
  <sheetViews>
    <sheetView tabSelected="1" zoomScale="90" zoomScaleNormal="90" zoomScalePageLayoutView="0" workbookViewId="0" topLeftCell="A1">
      <selection activeCell="AF39" sqref="AF39"/>
    </sheetView>
  </sheetViews>
  <sheetFormatPr defaultColWidth="9.00390625" defaultRowHeight="9.75" customHeight="1"/>
  <cols>
    <col min="1" max="1" width="3.25390625" style="2" customWidth="1"/>
    <col min="2" max="2" width="16.375" style="2" customWidth="1"/>
    <col min="3" max="3" width="6.00390625" style="2" customWidth="1"/>
    <col min="4" max="41" width="2.625" style="2" customWidth="1"/>
    <col min="42" max="42" width="4.875" style="2" customWidth="1"/>
    <col min="43" max="43" width="5.125" style="2" customWidth="1"/>
    <col min="44" max="44" width="4.75390625" style="2" customWidth="1"/>
    <col min="45" max="45" width="6.00390625" style="2" customWidth="1"/>
    <col min="46" max="46" width="9.00390625" style="2" customWidth="1"/>
    <col min="47" max="47" width="4.875" style="2" customWidth="1"/>
    <col min="48" max="202" width="9.125" style="2" customWidth="1"/>
    <col min="203" max="16384" width="9.125" style="1" customWidth="1"/>
  </cols>
  <sheetData>
    <row r="1" spans="1:202" ht="9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9.75" customHeight="1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9.75" customHeight="1">
      <c r="A3" s="5" t="s">
        <v>31</v>
      </c>
      <c r="T3" s="39" t="s">
        <v>36</v>
      </c>
      <c r="Z3" s="69">
        <v>40867</v>
      </c>
      <c r="AA3" s="70"/>
      <c r="AB3" s="70"/>
      <c r="AC3" s="70"/>
      <c r="AD3" s="70"/>
      <c r="AE3" s="70"/>
      <c r="AF3" s="70"/>
      <c r="AR3" s="4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5" customHeight="1">
      <c r="A4" s="6" t="s">
        <v>9</v>
      </c>
      <c r="B4" s="27" t="s">
        <v>8</v>
      </c>
      <c r="C4" s="6" t="s">
        <v>7</v>
      </c>
      <c r="D4" s="68">
        <v>1</v>
      </c>
      <c r="E4" s="68"/>
      <c r="F4" s="68">
        <v>2</v>
      </c>
      <c r="G4" s="68"/>
      <c r="H4" s="68">
        <v>3</v>
      </c>
      <c r="I4" s="68"/>
      <c r="J4" s="68">
        <v>4</v>
      </c>
      <c r="K4" s="68"/>
      <c r="L4" s="68">
        <v>5</v>
      </c>
      <c r="M4" s="68"/>
      <c r="N4" s="68">
        <v>6</v>
      </c>
      <c r="O4" s="68"/>
      <c r="P4" s="68">
        <v>7</v>
      </c>
      <c r="Q4" s="68"/>
      <c r="R4" s="68">
        <v>8</v>
      </c>
      <c r="S4" s="68"/>
      <c r="T4" s="68">
        <v>9</v>
      </c>
      <c r="U4" s="68"/>
      <c r="V4" s="68">
        <v>10</v>
      </c>
      <c r="W4" s="68"/>
      <c r="X4" s="68">
        <v>11</v>
      </c>
      <c r="Y4" s="68"/>
      <c r="Z4" s="68">
        <v>12</v>
      </c>
      <c r="AA4" s="68"/>
      <c r="AB4" s="68">
        <v>13</v>
      </c>
      <c r="AC4" s="68"/>
      <c r="AD4" s="73">
        <v>14</v>
      </c>
      <c r="AE4" s="74"/>
      <c r="AF4" s="73">
        <v>15</v>
      </c>
      <c r="AG4" s="74"/>
      <c r="AH4" s="73">
        <v>16</v>
      </c>
      <c r="AI4" s="74"/>
      <c r="AJ4" s="73">
        <v>17</v>
      </c>
      <c r="AK4" s="74"/>
      <c r="AL4" s="73">
        <v>18</v>
      </c>
      <c r="AM4" s="74"/>
      <c r="AN4" s="73">
        <v>19</v>
      </c>
      <c r="AO4" s="74"/>
      <c r="AP4" s="6" t="s">
        <v>6</v>
      </c>
      <c r="AQ4" s="6" t="s">
        <v>5</v>
      </c>
      <c r="AR4" s="6" t="s">
        <v>4</v>
      </c>
      <c r="AS4" s="6" t="s">
        <v>3</v>
      </c>
      <c r="AT4" s="6" t="s">
        <v>2</v>
      </c>
      <c r="AU4" s="6" t="s">
        <v>1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5" customHeight="1">
      <c r="A5" s="10">
        <v>1</v>
      </c>
      <c r="B5" s="28" t="s">
        <v>10</v>
      </c>
      <c r="C5" s="29">
        <v>2505</v>
      </c>
      <c r="D5" s="20"/>
      <c r="E5" s="19"/>
      <c r="F5" s="22">
        <v>1</v>
      </c>
      <c r="G5" s="21">
        <v>1</v>
      </c>
      <c r="H5" s="22">
        <v>1</v>
      </c>
      <c r="I5" s="21">
        <v>1</v>
      </c>
      <c r="J5" s="22">
        <v>1</v>
      </c>
      <c r="K5" s="21">
        <v>1</v>
      </c>
      <c r="L5" s="22">
        <v>1</v>
      </c>
      <c r="M5" s="21">
        <v>1</v>
      </c>
      <c r="N5" s="22">
        <v>0</v>
      </c>
      <c r="O5" s="21">
        <v>1</v>
      </c>
      <c r="P5" s="22">
        <v>1</v>
      </c>
      <c r="Q5" s="21">
        <v>1</v>
      </c>
      <c r="R5" s="22">
        <v>1</v>
      </c>
      <c r="S5" s="21">
        <v>1</v>
      </c>
      <c r="T5" s="41"/>
      <c r="U5" s="42"/>
      <c r="V5" s="22">
        <v>1</v>
      </c>
      <c r="W5" s="21">
        <v>1</v>
      </c>
      <c r="X5" s="22">
        <v>1</v>
      </c>
      <c r="Y5" s="21">
        <v>1</v>
      </c>
      <c r="Z5" s="22">
        <v>1</v>
      </c>
      <c r="AA5" s="21">
        <v>1</v>
      </c>
      <c r="AB5" s="22">
        <v>1</v>
      </c>
      <c r="AC5" s="21">
        <v>2</v>
      </c>
      <c r="AD5" s="23">
        <v>2</v>
      </c>
      <c r="AE5" s="17">
        <v>2</v>
      </c>
      <c r="AF5" s="23">
        <v>1</v>
      </c>
      <c r="AG5" s="17">
        <v>1</v>
      </c>
      <c r="AH5" s="23">
        <v>1</v>
      </c>
      <c r="AI5" s="17">
        <v>1</v>
      </c>
      <c r="AJ5" s="23">
        <v>1</v>
      </c>
      <c r="AK5" s="17">
        <v>1</v>
      </c>
      <c r="AL5" s="23">
        <v>1</v>
      </c>
      <c r="AM5" s="17">
        <v>1</v>
      </c>
      <c r="AN5" s="59"/>
      <c r="AO5" s="48"/>
      <c r="AP5" s="26">
        <f>SUM(F5:AO5)</f>
        <v>34</v>
      </c>
      <c r="AQ5" s="12">
        <f aca="true" t="shared" si="0" ref="AQ5:AQ23">IF(COUNT(D5:AO5)=0,0,AP5*100/COUNT(D5:AO5)/2)</f>
        <v>53.125</v>
      </c>
      <c r="AR5" s="25">
        <v>7</v>
      </c>
      <c r="AS5" s="12">
        <v>44</v>
      </c>
      <c r="AT5" s="11" t="str">
        <f aca="true" t="shared" si="1" ref="AT5:AT23">RIGHT("0"&amp;AP5,2)&amp;" "&amp;IF(COUNT(D5:AO5)=0,"0000",RIGHT("000"&amp;(684+AS5),4))&amp;" "&amp;RIGHT("0"&amp;COUNTIF(D5:AO5,2),2)</f>
        <v>34 0728 03</v>
      </c>
      <c r="AU5" s="10">
        <f aca="true" t="shared" si="2" ref="AU5:AU23">COUNT(D5:AO5)</f>
        <v>32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202" ht="15" customHeight="1">
      <c r="A6" s="10">
        <v>2</v>
      </c>
      <c r="B6" s="28" t="s">
        <v>11</v>
      </c>
      <c r="C6" s="29">
        <v>2504</v>
      </c>
      <c r="D6" s="22">
        <v>1</v>
      </c>
      <c r="E6" s="21">
        <v>1</v>
      </c>
      <c r="F6" s="20"/>
      <c r="G6" s="19"/>
      <c r="H6" s="22">
        <v>1</v>
      </c>
      <c r="I6" s="21">
        <v>1</v>
      </c>
      <c r="J6" s="22">
        <v>1</v>
      </c>
      <c r="K6" s="21">
        <v>1</v>
      </c>
      <c r="L6" s="22">
        <v>1</v>
      </c>
      <c r="M6" s="21">
        <v>1</v>
      </c>
      <c r="N6" s="22">
        <v>1</v>
      </c>
      <c r="O6" s="21">
        <v>1</v>
      </c>
      <c r="P6" s="22">
        <v>1</v>
      </c>
      <c r="Q6" s="21">
        <v>1</v>
      </c>
      <c r="R6" s="22">
        <v>1</v>
      </c>
      <c r="S6" s="21">
        <v>1</v>
      </c>
      <c r="T6" s="41"/>
      <c r="U6" s="42"/>
      <c r="V6" s="22">
        <v>1</v>
      </c>
      <c r="W6" s="21">
        <v>1</v>
      </c>
      <c r="X6" s="22">
        <v>1</v>
      </c>
      <c r="Y6" s="21">
        <v>1</v>
      </c>
      <c r="Z6" s="22">
        <v>2</v>
      </c>
      <c r="AA6" s="21">
        <v>1</v>
      </c>
      <c r="AB6" s="22">
        <v>1</v>
      </c>
      <c r="AC6" s="21">
        <v>2</v>
      </c>
      <c r="AD6" s="23">
        <v>1</v>
      </c>
      <c r="AE6" s="17">
        <v>2</v>
      </c>
      <c r="AF6" s="23">
        <v>1</v>
      </c>
      <c r="AG6" s="17">
        <v>1</v>
      </c>
      <c r="AH6" s="23">
        <v>1</v>
      </c>
      <c r="AI6" s="17">
        <v>1</v>
      </c>
      <c r="AJ6" s="23">
        <v>1</v>
      </c>
      <c r="AK6" s="17">
        <v>1</v>
      </c>
      <c r="AL6" s="23">
        <v>1</v>
      </c>
      <c r="AM6" s="17">
        <v>1</v>
      </c>
      <c r="AN6" s="59"/>
      <c r="AO6" s="48"/>
      <c r="AP6" s="40">
        <f aca="true" t="shared" si="3" ref="AP6:AP23">SUM(D6:AO6)</f>
        <v>35</v>
      </c>
      <c r="AQ6" s="12">
        <f t="shared" si="0"/>
        <v>54.6875</v>
      </c>
      <c r="AR6" s="40">
        <f>IF(AT6&lt;AT5,1,0)+IF(AT6&lt;AT7,1,0)+IF(AT6&lt;AT8,1,0)+IF(AT6&lt;AT9,1,0)+IF(AT6&lt;AT10,1,0)+IF(AT6&lt;AT11,1,0)+IF(AT6&lt;AT12,1,0)+IF(AT6&lt;AT13,1,0)+IF(AT6&lt;AT14,1,0)+IF(AT6&lt;AT15,1,0)+IF(AT6&lt;AT16,1,0)+IF(AT6&lt;AT17,1,0)+IF(AT6&lt;AT18,1,0)+IF(AT6&lt;AT19,1,0)+IF(AT6&lt;AT20,1,0)+IF(AT6&lt;AT21,1,0)+IF(AT6&lt;AT22,1,0)+IF(AT6&lt;AT23,1,0)+1</f>
        <v>4</v>
      </c>
      <c r="AS6" s="12">
        <f>((N(D6)-N(G5))*AP5+(N(E6)-N(F5))*AP5+(N(H6)-N(G7))*AP7+(N(I6)-N(F7))*AP7+(N(J6)-N(G8))*AP8+(N(K6)-N(F8))*AP8+(N(L6)-N(G9))*AP9+(N(M6)-N(F9))*AP9+(N(N6)-N(G10))*AP10+(N(O6)-N(F10))*AP10+(N(P6)-N(G11))*AP11+(N(Q6)-N(F11))*AP11+(N(R6)-N(G12))*AP12+(N(S6)-N(F12))*AP12+(N(T6)-N(G13))*AP13+(N(U6)-N(F13))*AP13+(N(V6)-N(G14))*AP14+(N(W6)-N(F14))*AP14+(N(X6)-N(G15))*AP15+(N(Y6)-N(F15))*AP15+(N(Z6)-N(G16))*AP16+(N(AA6)-N(F16))*AP16+(N(AB6)-N(G17))*AP17+(N(AC6)-N(F17))*AP17+(N(AD6)-N(G18))*AP18+(N(AE6)-N(F18))*AP18+(N(AF6)-N(G19))*AP19+(N(AG6)-N(F19))*AP19+(N(AH6)-N(G20))*AP20+(N(AI6)-N(F20))*AP20+(N(AJ6)-N(G21))*AP21+(N(AK6)-N(F21))*AP21+(N(AL6)-N(G22))*AP22+(N(AM6)-N(F22))*AP22+(N(AN6)-N(G23))*AP23+(N(AO6)-N(F23))*AP23)/2</f>
        <v>70</v>
      </c>
      <c r="AT6" s="11" t="str">
        <f t="shared" si="1"/>
        <v>35 0754 03</v>
      </c>
      <c r="AU6" s="6">
        <f t="shared" si="2"/>
        <v>32</v>
      </c>
      <c r="AV6" s="3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202" ht="15" customHeight="1">
      <c r="A7" s="10">
        <v>3</v>
      </c>
      <c r="B7" s="28" t="s">
        <v>12</v>
      </c>
      <c r="C7" s="29">
        <v>2484</v>
      </c>
      <c r="D7" s="22">
        <v>1</v>
      </c>
      <c r="E7" s="21">
        <v>1</v>
      </c>
      <c r="F7" s="22">
        <v>1</v>
      </c>
      <c r="G7" s="21">
        <v>1</v>
      </c>
      <c r="H7" s="20"/>
      <c r="I7" s="19"/>
      <c r="J7" s="22">
        <v>1</v>
      </c>
      <c r="K7" s="21">
        <v>1</v>
      </c>
      <c r="L7" s="22">
        <v>0</v>
      </c>
      <c r="M7" s="21">
        <v>1</v>
      </c>
      <c r="N7" s="22">
        <v>1</v>
      </c>
      <c r="O7" s="21">
        <v>1</v>
      </c>
      <c r="P7" s="22">
        <v>0</v>
      </c>
      <c r="Q7" s="21">
        <v>1</v>
      </c>
      <c r="R7" s="22">
        <v>1</v>
      </c>
      <c r="S7" s="21">
        <v>1</v>
      </c>
      <c r="T7" s="41"/>
      <c r="U7" s="42"/>
      <c r="V7" s="22">
        <v>1</v>
      </c>
      <c r="W7" s="21">
        <v>1</v>
      </c>
      <c r="X7" s="22">
        <v>1</v>
      </c>
      <c r="Y7" s="21">
        <v>1</v>
      </c>
      <c r="Z7" s="22">
        <v>1</v>
      </c>
      <c r="AA7" s="21">
        <v>1</v>
      </c>
      <c r="AB7" s="22">
        <v>1</v>
      </c>
      <c r="AC7" s="21">
        <v>1</v>
      </c>
      <c r="AD7" s="23">
        <v>2</v>
      </c>
      <c r="AE7" s="17">
        <v>2</v>
      </c>
      <c r="AF7" s="23">
        <v>1</v>
      </c>
      <c r="AG7" s="17">
        <v>1</v>
      </c>
      <c r="AH7" s="23">
        <v>1</v>
      </c>
      <c r="AI7" s="17">
        <v>1</v>
      </c>
      <c r="AJ7" s="23">
        <v>1</v>
      </c>
      <c r="AK7" s="17">
        <v>1</v>
      </c>
      <c r="AL7" s="23">
        <v>1</v>
      </c>
      <c r="AM7" s="17">
        <v>2</v>
      </c>
      <c r="AN7" s="59"/>
      <c r="AO7" s="48"/>
      <c r="AP7" s="12">
        <f t="shared" si="3"/>
        <v>33</v>
      </c>
      <c r="AQ7" s="12">
        <f t="shared" si="0"/>
        <v>51.5625</v>
      </c>
      <c r="AR7" s="25">
        <v>11</v>
      </c>
      <c r="AS7" s="12">
        <v>-27</v>
      </c>
      <c r="AT7" s="11" t="str">
        <f t="shared" si="1"/>
        <v>33 0657 03</v>
      </c>
      <c r="AU7" s="10">
        <f t="shared" si="2"/>
        <v>32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</row>
    <row r="8" spans="1:202" ht="15" customHeight="1">
      <c r="A8" s="10">
        <v>4</v>
      </c>
      <c r="B8" s="28" t="s">
        <v>13</v>
      </c>
      <c r="C8" s="29">
        <v>2475</v>
      </c>
      <c r="D8" s="22">
        <v>1</v>
      </c>
      <c r="E8" s="21">
        <v>1</v>
      </c>
      <c r="F8" s="22">
        <v>1</v>
      </c>
      <c r="G8" s="21">
        <v>1</v>
      </c>
      <c r="H8" s="22">
        <v>1</v>
      </c>
      <c r="I8" s="21">
        <v>1</v>
      </c>
      <c r="J8" s="20"/>
      <c r="K8" s="19"/>
      <c r="L8" s="22">
        <v>1</v>
      </c>
      <c r="M8" s="21">
        <v>0</v>
      </c>
      <c r="N8" s="22">
        <v>1</v>
      </c>
      <c r="O8" s="21">
        <v>1</v>
      </c>
      <c r="P8" s="22">
        <v>1</v>
      </c>
      <c r="Q8" s="21">
        <v>1</v>
      </c>
      <c r="R8" s="22">
        <v>1</v>
      </c>
      <c r="S8" s="21">
        <v>1</v>
      </c>
      <c r="T8" s="41"/>
      <c r="U8" s="42"/>
      <c r="V8" s="22">
        <v>1</v>
      </c>
      <c r="W8" s="21">
        <v>1</v>
      </c>
      <c r="X8" s="22">
        <v>1</v>
      </c>
      <c r="Y8" s="21">
        <v>1</v>
      </c>
      <c r="Z8" s="22">
        <v>1</v>
      </c>
      <c r="AA8" s="21">
        <v>1</v>
      </c>
      <c r="AB8" s="22">
        <v>1</v>
      </c>
      <c r="AC8" s="21">
        <v>1</v>
      </c>
      <c r="AD8" s="23">
        <v>2</v>
      </c>
      <c r="AE8" s="17">
        <v>2</v>
      </c>
      <c r="AF8" s="23">
        <v>1</v>
      </c>
      <c r="AG8" s="17">
        <v>1</v>
      </c>
      <c r="AH8" s="23">
        <v>1</v>
      </c>
      <c r="AI8" s="17">
        <v>1</v>
      </c>
      <c r="AJ8" s="23">
        <v>1</v>
      </c>
      <c r="AK8" s="17">
        <v>1</v>
      </c>
      <c r="AL8" s="23">
        <v>1</v>
      </c>
      <c r="AM8" s="17">
        <v>1</v>
      </c>
      <c r="AN8" s="59"/>
      <c r="AO8" s="48"/>
      <c r="AP8" s="12">
        <f t="shared" si="3"/>
        <v>33</v>
      </c>
      <c r="AQ8" s="12">
        <f t="shared" si="0"/>
        <v>51.5625</v>
      </c>
      <c r="AR8" s="25">
        <v>10</v>
      </c>
      <c r="AS8" s="12">
        <f>((N(D8)-N(K5))*AP5+(N(E8)-N(J5))*AP5+(N(F8)-N(K6))*AP6+(N(G8)-N(J6))*AP6+(N(H8)-N(K7))*AP7+(N(I8)-N(J7))*AP7+(N(L8)-N(K9))*AP9+(N(M8)-N(J9))*AP9+(N(N8)-N(K10))*AP10+(N(O8)-N(J10))*AP10+(N(P8)-N(K11))*AP11+(N(Q8)-N(J11))*AP11+(N(R8)-N(K12))*AP12+(N(S8)-N(J12))*AP12+(N(T8)-N(K13))*AP13+(N(U8)-N(J13))*AP13+(N(V8)-N(K14))*AP14+(N(W8)-N(J14))*AP14+(N(X8)-N(K15))*AP15+(N(Y8)-N(J15))*AP15+(N(Z8)-N(K16))*AP16+(N(AA8)-N(J16))*AP16+(N(AB8)-N(K17))*AP17+(N(AC8)-N(J17))*AP17+(N(AD8)-N(K18))*AP18+(N(AE8)-N(J18))*AP18+(N(AF8)-N(K19))*AP19+(N(AG8)-N(J19))*AP19+(N(AH8)-N(K20))*AP20+(N(AI8)-N(J20))*AP20+(N(AJ8)-N(K21))*AP21+(N(AK8)-N(J21))*AP21+(N(AL8)-N(K22))*AP22+(N(AM8)-N(J22))*AP22+(N(AN8)-N(K23))*AP23+(N(AO8)-N(J23))*AP23)/2</f>
        <v>-23</v>
      </c>
      <c r="AT8" s="11" t="str">
        <f t="shared" si="1"/>
        <v>33 0661 02</v>
      </c>
      <c r="AU8" s="10">
        <f t="shared" si="2"/>
        <v>32</v>
      </c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</row>
    <row r="9" spans="1:202" ht="15" customHeight="1">
      <c r="A9" s="10">
        <v>5</v>
      </c>
      <c r="B9" s="28" t="s">
        <v>14</v>
      </c>
      <c r="C9" s="29">
        <v>2468</v>
      </c>
      <c r="D9" s="22">
        <v>1</v>
      </c>
      <c r="E9" s="21">
        <v>1</v>
      </c>
      <c r="F9" s="22">
        <v>1</v>
      </c>
      <c r="G9" s="21">
        <v>1</v>
      </c>
      <c r="H9" s="22">
        <v>1</v>
      </c>
      <c r="I9" s="21">
        <v>2</v>
      </c>
      <c r="J9" s="22">
        <v>2</v>
      </c>
      <c r="K9" s="21">
        <v>1</v>
      </c>
      <c r="L9" s="20"/>
      <c r="M9" s="19"/>
      <c r="N9" s="22">
        <v>1</v>
      </c>
      <c r="O9" s="21">
        <v>1</v>
      </c>
      <c r="P9" s="22">
        <v>1</v>
      </c>
      <c r="Q9" s="21">
        <v>1</v>
      </c>
      <c r="R9" s="22">
        <v>1</v>
      </c>
      <c r="S9" s="21">
        <v>1</v>
      </c>
      <c r="T9" s="41"/>
      <c r="U9" s="42"/>
      <c r="V9" s="22">
        <v>1</v>
      </c>
      <c r="W9" s="21">
        <v>1</v>
      </c>
      <c r="X9" s="22">
        <v>1</v>
      </c>
      <c r="Y9" s="21">
        <v>1</v>
      </c>
      <c r="Z9" s="22">
        <v>1</v>
      </c>
      <c r="AA9" s="21">
        <v>1</v>
      </c>
      <c r="AB9" s="22">
        <v>1</v>
      </c>
      <c r="AC9" s="21">
        <v>1</v>
      </c>
      <c r="AD9" s="23">
        <v>1</v>
      </c>
      <c r="AE9" s="17">
        <v>1</v>
      </c>
      <c r="AF9" s="23">
        <v>2</v>
      </c>
      <c r="AG9" s="17">
        <v>1</v>
      </c>
      <c r="AH9" s="23">
        <v>1</v>
      </c>
      <c r="AI9" s="17">
        <v>1</v>
      </c>
      <c r="AJ9" s="23">
        <v>1</v>
      </c>
      <c r="AK9" s="17">
        <v>1</v>
      </c>
      <c r="AL9" s="23">
        <v>1</v>
      </c>
      <c r="AM9" s="17">
        <v>1</v>
      </c>
      <c r="AN9" s="59"/>
      <c r="AO9" s="48"/>
      <c r="AP9" s="40">
        <f t="shared" si="3"/>
        <v>35</v>
      </c>
      <c r="AQ9" s="12">
        <f t="shared" si="0"/>
        <v>54.6875</v>
      </c>
      <c r="AR9" s="40">
        <f>IF(AT9&lt;AT5,1,0)+IF(AT9&lt;AT6,1,0)+IF(AT9&lt;AT7,1,0)+IF(AT9&lt;AT8,1,0)+IF(AT9&lt;AT10,1,0)+IF(AT9&lt;AT11,1,0)+IF(AT9&lt;AT12,1,0)+IF(AT9&lt;AT13,1,0)+IF(AT9&lt;AT14,1,0)+IF(AT9&lt;AT15,1,0)+IF(AT9&lt;AT16,1,0)+IF(AT9&lt;AT17,1,0)+IF(AT9&lt;AT18,1,0)+IF(AT9&lt;AT19,1,0)+IF(AT9&lt;AT20,1,0)+IF(AT9&lt;AT21,1,0)+IF(AT9&lt;AT22,1,0)+IF(AT9&lt;AT23,1,0)+1</f>
        <v>2</v>
      </c>
      <c r="AS9" s="12">
        <f>((N(D9)-N(M5))*AP5+(N(E9)-N(L5))*AP5+(N(F9)-N(M6))*AP6+(N(G9)-N(L6))*AP6+(N(H9)-N(M7))*AP7+(N(I9)-N(L7))*AP7+(N(J9)-N(M8))*AP8+(N(K9)-N(L8))*AP8+(N(N9)-N(M10))*AP10+(N(O9)-N(L10))*AP10+(N(P9)-N(M11))*AP11+(N(Q9)-N(L11))*AP11+(N(R9)-N(M12))*AP12+(N(S9)-N(L12))*AP12+(N(T9)-N(M13))*AP13+(N(U9)-N(L13))*AP13+(N(V9)-N(M14))*AP14+(N(W9)-N(L14))*AP14+(N(X9)-N(M15))*AP15+(N(Y9)-N(L15))*AP15+(N(Z9)-N(M16))*AP16+(N(AA9)-N(L16))*AP16+(N(AB9)-N(M17))*AP17+(N(AC9)-N(L17))*AP17+(N(AD9)-N(M18))*AP18+(N(AE9)-N(L18))*AP18+(N(AF9)-N(M19))*AP19+(N(AG9)-N(L19))*AP19+(N(AH9)-N(M20))*AP20+(N(AI9)-N(L20))*AP20+(N(AJ9)-N(M21))*AP21+(N(AK9)-N(L21))*AP21+(N(AL9)-N(M22))*AP22+(N(AM9)-N(L22))*AP22+(N(AN9)-N(M23))*AP23+(N(AO9)-N(L23))*AP23)/2</f>
        <v>100</v>
      </c>
      <c r="AT9" s="11" t="str">
        <f t="shared" si="1"/>
        <v>35 0784 03</v>
      </c>
      <c r="AU9" s="10">
        <f t="shared" si="2"/>
        <v>32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</row>
    <row r="10" spans="1:202" ht="15" customHeight="1">
      <c r="A10" s="10">
        <v>6</v>
      </c>
      <c r="B10" s="28" t="s">
        <v>15</v>
      </c>
      <c r="C10" s="29">
        <v>2435</v>
      </c>
      <c r="D10" s="22">
        <v>1</v>
      </c>
      <c r="E10" s="21">
        <v>2</v>
      </c>
      <c r="F10" s="22">
        <v>1</v>
      </c>
      <c r="G10" s="21">
        <v>1</v>
      </c>
      <c r="H10" s="22">
        <v>1</v>
      </c>
      <c r="I10" s="21">
        <v>1</v>
      </c>
      <c r="J10" s="22">
        <v>1</v>
      </c>
      <c r="K10" s="21">
        <v>1</v>
      </c>
      <c r="L10" s="22">
        <v>1</v>
      </c>
      <c r="M10" s="21">
        <v>1</v>
      </c>
      <c r="N10" s="20"/>
      <c r="O10" s="19"/>
      <c r="P10" s="22">
        <v>1</v>
      </c>
      <c r="Q10" s="21">
        <v>1</v>
      </c>
      <c r="R10" s="22">
        <v>1</v>
      </c>
      <c r="S10" s="21">
        <v>1</v>
      </c>
      <c r="T10" s="41"/>
      <c r="U10" s="42"/>
      <c r="V10" s="22">
        <v>0</v>
      </c>
      <c r="W10" s="21">
        <v>1</v>
      </c>
      <c r="X10" s="22">
        <v>1</v>
      </c>
      <c r="Y10" s="21">
        <v>1</v>
      </c>
      <c r="Z10" s="22">
        <v>1</v>
      </c>
      <c r="AA10" s="21">
        <v>1</v>
      </c>
      <c r="AB10" s="22">
        <v>1</v>
      </c>
      <c r="AC10" s="21">
        <v>1</v>
      </c>
      <c r="AD10" s="23">
        <v>2</v>
      </c>
      <c r="AE10" s="17">
        <v>2</v>
      </c>
      <c r="AF10" s="23">
        <v>1</v>
      </c>
      <c r="AG10" s="17">
        <v>1</v>
      </c>
      <c r="AH10" s="23">
        <v>1</v>
      </c>
      <c r="AI10" s="17">
        <v>0</v>
      </c>
      <c r="AJ10" s="23">
        <v>1</v>
      </c>
      <c r="AK10" s="17">
        <v>1</v>
      </c>
      <c r="AL10" s="23">
        <v>1</v>
      </c>
      <c r="AM10" s="17">
        <v>1</v>
      </c>
      <c r="AN10" s="59"/>
      <c r="AO10" s="48"/>
      <c r="AP10" s="25">
        <f t="shared" si="3"/>
        <v>33</v>
      </c>
      <c r="AQ10" s="12">
        <f t="shared" si="0"/>
        <v>51.5625</v>
      </c>
      <c r="AR10" s="25">
        <v>12</v>
      </c>
      <c r="AS10" s="12">
        <v>-55</v>
      </c>
      <c r="AT10" s="11" t="str">
        <f t="shared" si="1"/>
        <v>33 0629 03</v>
      </c>
      <c r="AU10" s="10">
        <f t="shared" si="2"/>
        <v>32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</row>
    <row r="11" spans="1:202" ht="15" customHeight="1">
      <c r="A11" s="38">
        <v>7</v>
      </c>
      <c r="B11" s="28" t="s">
        <v>16</v>
      </c>
      <c r="C11" s="29">
        <v>2434</v>
      </c>
      <c r="D11" s="22">
        <v>1</v>
      </c>
      <c r="E11" s="21">
        <v>1</v>
      </c>
      <c r="F11" s="22">
        <v>1</v>
      </c>
      <c r="G11" s="21">
        <v>1</v>
      </c>
      <c r="H11" s="22">
        <v>1</v>
      </c>
      <c r="I11" s="21">
        <v>2</v>
      </c>
      <c r="J11" s="22">
        <v>1</v>
      </c>
      <c r="K11" s="21">
        <v>1</v>
      </c>
      <c r="L11" s="22">
        <v>1</v>
      </c>
      <c r="M11" s="21">
        <v>1</v>
      </c>
      <c r="N11" s="22">
        <v>1</v>
      </c>
      <c r="O11" s="21">
        <v>1</v>
      </c>
      <c r="P11" s="20"/>
      <c r="Q11" s="19"/>
      <c r="R11" s="22">
        <v>1</v>
      </c>
      <c r="S11" s="21">
        <v>1</v>
      </c>
      <c r="T11" s="41"/>
      <c r="U11" s="42"/>
      <c r="V11" s="22">
        <v>1</v>
      </c>
      <c r="W11" s="21">
        <v>1</v>
      </c>
      <c r="X11" s="22">
        <v>1</v>
      </c>
      <c r="Y11" s="21">
        <v>1</v>
      </c>
      <c r="Z11" s="22">
        <v>1</v>
      </c>
      <c r="AA11" s="21">
        <v>1</v>
      </c>
      <c r="AB11" s="22">
        <v>2</v>
      </c>
      <c r="AC11" s="21">
        <v>1</v>
      </c>
      <c r="AD11" s="23">
        <v>2</v>
      </c>
      <c r="AE11" s="17">
        <v>1</v>
      </c>
      <c r="AF11" s="23">
        <v>1</v>
      </c>
      <c r="AG11" s="17">
        <v>1</v>
      </c>
      <c r="AH11" s="23">
        <v>1</v>
      </c>
      <c r="AI11" s="17">
        <v>1</v>
      </c>
      <c r="AJ11" s="23">
        <v>1</v>
      </c>
      <c r="AK11" s="17">
        <v>1</v>
      </c>
      <c r="AL11" s="23">
        <v>1</v>
      </c>
      <c r="AM11" s="17">
        <v>1</v>
      </c>
      <c r="AN11" s="59"/>
      <c r="AO11" s="48"/>
      <c r="AP11" s="40">
        <f>SUM(D11:AO11)</f>
        <v>35</v>
      </c>
      <c r="AQ11" s="12">
        <f>IF(COUNT(D11:AO11)=0,0,AP11*100/COUNT(D11:AO11)/2)</f>
        <v>54.6875</v>
      </c>
      <c r="AR11" s="40">
        <f>IF(AT11&lt;AT5,1,0)+IF(AT11&lt;AT6,1,0)+IF(AT11&lt;AT7,1,0)+IF(AT11&lt;AT8,1,0)+IF(AT11&lt;AT9,1,0)+IF(AT11&lt;AT10,1,0)+IF(AT11&lt;AT12,1,0)+IF(AT11&lt;AT13,1,0)+IF(AT11&lt;AT14,1,0)+IF(AT11&lt;AT15,1,0)+IF(AT11&lt;AT16,1,0)+IF(AT11&lt;AT17,1,0)+IF(AT11&lt;AT18,1,0)+IF(AT11&lt;AT19,1,0)+IF(AT11&lt;AT20,1,0)+IF(AT11&lt;AT21,1,0)+IF(AT11&lt;AT22,1,0)+IF(AT11&lt;AT23,1,0)+1</f>
        <v>3</v>
      </c>
      <c r="AS11" s="12">
        <f>((N(D11)-N(Q5))*AP5+(N(E11)-N(P5))*AP5+(N(F11)-N(Q6))*AP6+(N(G11)-N(P6))*AP6+(N(H11)-N(Q7))*AP7+(N(I11)-N(P7))*AP7+(N(J11)-N(Q8))*AP8+(N(K11)-N(P8))*AP8+(N(L11)-N(Q9))*AP9+(N(M11)-N(P9))*AP9+(N(N11)-N(Q10))*AP10+(N(O11)-N(P10))*AP10+(N(R11)-N(Q12))*AP12+(N(S11)-N(P12))*AP12+(N(T11)-N(Q13))*AP13+(N(U11)-N(P13))*AP13+(N(V11)-N(Q14))*AP14+(N(W11)-N(P14))*AP14+(N(X11)-N(Q15))*AP15+(N(Y11)-N(P15))*AP15+(N(Z11)-N(Q16))*AP16+(N(AA11)-N(P16))*AP16+(N(AB11)-N(Q17))*AP17+(N(AC11)-N(P17))*AP17+(N(AD11)-N(Q18))*AP18+(N(AE11)-N(P18))*AP18+(N(AF11)-N(Q19))*AP19+(N(AG11)-N(P19))*AP19+(N(AH11)-N(Q20))*AP20+(N(AI11)-N(P20))*AP20+(N(AJ11)-N(Q21))*AP21+(N(AK11)-N(P21))*AP21+(N(AL11)-N(Q22))*AP22+(N(AM11)-N(P22))*AP22+(N(AN11)-N(Q23))*AP23+(N(AO11)-N(P23))*AP23)/2</f>
        <v>71</v>
      </c>
      <c r="AT11" s="11" t="str">
        <f t="shared" si="1"/>
        <v>35 0755 03</v>
      </c>
      <c r="AU11" s="10">
        <f t="shared" si="2"/>
        <v>32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</row>
    <row r="12" spans="1:202" ht="15" customHeight="1">
      <c r="A12" s="10">
        <v>8</v>
      </c>
      <c r="B12" s="28" t="s">
        <v>17</v>
      </c>
      <c r="C12" s="29">
        <v>2423</v>
      </c>
      <c r="D12" s="22">
        <v>1</v>
      </c>
      <c r="E12" s="21">
        <v>1</v>
      </c>
      <c r="F12" s="22">
        <v>1</v>
      </c>
      <c r="G12" s="21">
        <v>1</v>
      </c>
      <c r="H12" s="22">
        <v>1</v>
      </c>
      <c r="I12" s="21">
        <v>1</v>
      </c>
      <c r="J12" s="22">
        <v>1</v>
      </c>
      <c r="K12" s="21">
        <v>1</v>
      </c>
      <c r="L12" s="22">
        <v>1</v>
      </c>
      <c r="M12" s="21">
        <v>1</v>
      </c>
      <c r="N12" s="22">
        <v>1</v>
      </c>
      <c r="O12" s="21">
        <v>1</v>
      </c>
      <c r="P12" s="22">
        <v>1</v>
      </c>
      <c r="Q12" s="21">
        <v>1</v>
      </c>
      <c r="R12" s="20"/>
      <c r="S12" s="19"/>
      <c r="T12" s="41"/>
      <c r="U12" s="42"/>
      <c r="V12" s="22">
        <v>1</v>
      </c>
      <c r="W12" s="21">
        <v>1</v>
      </c>
      <c r="X12" s="22">
        <v>1</v>
      </c>
      <c r="Y12" s="21">
        <v>1</v>
      </c>
      <c r="Z12" s="22">
        <v>2</v>
      </c>
      <c r="AA12" s="21">
        <v>1</v>
      </c>
      <c r="AB12" s="22">
        <v>1</v>
      </c>
      <c r="AC12" s="21">
        <v>1</v>
      </c>
      <c r="AD12" s="23">
        <v>1</v>
      </c>
      <c r="AE12" s="17">
        <v>1</v>
      </c>
      <c r="AF12" s="23">
        <v>0</v>
      </c>
      <c r="AG12" s="17">
        <v>1</v>
      </c>
      <c r="AH12" s="23">
        <v>2</v>
      </c>
      <c r="AI12" s="17">
        <v>1</v>
      </c>
      <c r="AJ12" s="23">
        <v>1</v>
      </c>
      <c r="AK12" s="17">
        <v>1</v>
      </c>
      <c r="AL12" s="23">
        <v>1</v>
      </c>
      <c r="AM12" s="17">
        <v>1</v>
      </c>
      <c r="AN12" s="59"/>
      <c r="AO12" s="48"/>
      <c r="AP12" s="25">
        <f t="shared" si="3"/>
        <v>33</v>
      </c>
      <c r="AQ12" s="12">
        <f t="shared" si="0"/>
        <v>51.5625</v>
      </c>
      <c r="AR12" s="25">
        <v>9</v>
      </c>
      <c r="AS12" s="12">
        <f>((N(D12)-N(S5))*AP5+(N(E12)-N(R5))*AP5+(N(F12)-N(S6))*AP6+(N(G12)-N(R6))*AP6+(N(H12)-N(S7))*AP7+(N(I12)-N(R7))*AP7+(N(J12)-N(S8))*AP8+(N(K12)-N(R8))*AP8+(N(L12)-N(S9))*AP9+(N(M12)-N(R9))*AP9+(N(N12)-N(S10))*AP10+(N(O12)-N(R10))*AP10+(N(R11)-N(Q12))*AP11+(N(P12)-N(S11))*AP11+(N(T12)-N(S13))*AP13+(N(U12)-N(R13))*AP13+(N(V12)-N(S14))*AP14+(N(W12)-N(R14))*AP14+(N(X12)-N(S15))*AP15+(N(Y12)-N(R15))*AP15+(N(Z12)-N(S16))*AP16+(N(AA12)-N(R16))*AP16+(N(AB12)-N(S17))*AP17+(N(AC12)-N(R17))*AP17+(N(AD12)-N(S18))*AP18+(N(AE12)-N(R18))*AP18+(N(AF12)-N(S19))*AP19+(N(AG12)-N(R19))*AP19+(N(AH12)-N(S20))*AP20+(N(AI12)-N(R20))*AP20+(N(AJ12)-N(S21))*AP21+(N(AK12)-N(R21))*AP21+(N(AL12)-N(S22))*AP22+(N(AM12)-N(R22))*AP22+(N(AN12)-N(S23))*AP23+(N(AO12)-N(R23))*AP23)/2</f>
        <v>30</v>
      </c>
      <c r="AT12" s="11" t="str">
        <f t="shared" si="1"/>
        <v>33 0714 02</v>
      </c>
      <c r="AU12" s="6">
        <f t="shared" si="2"/>
        <v>32</v>
      </c>
      <c r="AV12" s="24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1:202" ht="15" customHeight="1" thickBot="1">
      <c r="A13" s="10">
        <v>9</v>
      </c>
      <c r="B13" s="28" t="s">
        <v>18</v>
      </c>
      <c r="C13" s="29">
        <v>2419</v>
      </c>
      <c r="D13" s="51"/>
      <c r="E13" s="52"/>
      <c r="F13" s="51"/>
      <c r="G13" s="52"/>
      <c r="H13" s="56" t="s">
        <v>32</v>
      </c>
      <c r="I13" s="52"/>
      <c r="J13" s="51"/>
      <c r="K13" s="52"/>
      <c r="L13" s="56" t="s">
        <v>33</v>
      </c>
      <c r="M13" s="52"/>
      <c r="N13" s="51"/>
      <c r="O13" s="52"/>
      <c r="P13" s="56" t="s">
        <v>34</v>
      </c>
      <c r="Q13" s="52"/>
      <c r="R13" s="51"/>
      <c r="S13" s="52"/>
      <c r="T13" s="43"/>
      <c r="U13" s="44"/>
      <c r="V13" s="51"/>
      <c r="W13" s="52"/>
      <c r="X13" s="56" t="s">
        <v>33</v>
      </c>
      <c r="Y13" s="52"/>
      <c r="Z13" s="51"/>
      <c r="AA13" s="52"/>
      <c r="AB13" s="56" t="s">
        <v>35</v>
      </c>
      <c r="AC13" s="53"/>
      <c r="AD13" s="54"/>
      <c r="AE13" s="55"/>
      <c r="AF13" s="54"/>
      <c r="AG13" s="55"/>
      <c r="AH13" s="54"/>
      <c r="AI13" s="55"/>
      <c r="AJ13" s="54"/>
      <c r="AK13" s="55"/>
      <c r="AL13" s="54"/>
      <c r="AM13" s="55"/>
      <c r="AN13" s="54"/>
      <c r="AO13" s="55"/>
      <c r="AP13" s="25">
        <f t="shared" si="3"/>
        <v>0</v>
      </c>
      <c r="AQ13" s="12">
        <f t="shared" si="0"/>
        <v>0</v>
      </c>
      <c r="AR13" s="25">
        <f>IF(AT13&lt;AT5,1,0)+IF(AT13&lt;AT6,1,0)+IF(AT13&lt;AT7,1,0)+IF(AT13&lt;AT8,1,0)+IF(AT13&lt;AT9,1,0)+IF(AT13&lt;AT10,1,0)+IF(AT13&lt;AT11,1,0)+IF(AT13&lt;AT12,1,0)+IF(AT13&lt;AT14,1,0)+IF(AT13&lt;AT15,1,0)+IF(AT13&lt;AT16,1,0)+IF(AT13&lt;AT17,1,0)+IF(AT13&lt;AT18,1,0)+IF(AT13&lt;AT19,1,0)+IF(AT13&lt;AT20,1,0)+IF(AT13&lt;AT21,1,0)+IF(AT13&lt;AT22,1,0)+IF(AT13&lt;AT23,1,0)+1</f>
        <v>18</v>
      </c>
      <c r="AS13" s="12">
        <f>((N(D13)-N(U5))*AP5+(N(E13)-N(T5))*AP5+(N(F13)-N(U6))*AP6+(N(G13)-N(T6))*AP6+(N(H13)-N(U7))*AP7+(N(I13)-N(T7))*AP7+(N(J13)-N(U8))*AP8+(N(K13)-N(T8))*AP8+(N(L13)-N(U9))*AP9+(N(M13)-N(T9))*AP9+(N(N13)-N(U10))*AP10+(N(O13)-N(T10))*AP10+(N(P13)-N(U11))*AP11+(N(Q13)-N(T11))*AP11+(N(R13)-N(U12))*AP12+(N(S13)-N(T12))*AP12+(N(V13)-N(U14))*AP14+(N(W13)-N(T14))*AP14+(N(X13)-N(U15))*AP15+(N(Y13)-N(T15))*AP15+(N(Z13)-N(U16))*AP16+(N(AA13)-N(T16))*AP16+(N(AB13)-N(U17))*AP17+(N(AC13)-N(T17))*AP17+(N(AD13)-N(U18))*AP18+(N(AE13)-N(T18))*AP18+(N(AF13)-N(U19))*AP19+(N(AG13)-N(T19))*AP19+(N(AH13)-N(U20))*AP20+(N(AI13)-N(T20))*AP20+(N(AJ13)-N(U21))*AP21+(N(AK13)-N(T21))*AP21+(N(AL13)-N(U22))*AP22+(N(AM13)-N(T22))*AP22+(N(AN13)-N(U23))*AP23+(N(AO13)-N(T23))*AP23)/2</f>
        <v>0</v>
      </c>
      <c r="AT13" s="11" t="str">
        <f t="shared" si="1"/>
        <v>00 0000 00</v>
      </c>
      <c r="AU13" s="10">
        <f t="shared" si="2"/>
        <v>0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</row>
    <row r="14" spans="1:202" ht="15" customHeight="1" thickBot="1" thickTop="1">
      <c r="A14" s="65">
        <v>10</v>
      </c>
      <c r="B14" s="67" t="s">
        <v>19</v>
      </c>
      <c r="C14" s="29">
        <v>2405</v>
      </c>
      <c r="D14" s="22">
        <v>1</v>
      </c>
      <c r="E14" s="21">
        <v>1</v>
      </c>
      <c r="F14" s="22">
        <v>1</v>
      </c>
      <c r="G14" s="21">
        <v>1</v>
      </c>
      <c r="H14" s="22">
        <v>1</v>
      </c>
      <c r="I14" s="21">
        <v>1</v>
      </c>
      <c r="J14" s="22">
        <v>1</v>
      </c>
      <c r="K14" s="21">
        <v>1</v>
      </c>
      <c r="L14" s="22">
        <v>1</v>
      </c>
      <c r="M14" s="21">
        <v>1</v>
      </c>
      <c r="N14" s="22">
        <v>1</v>
      </c>
      <c r="O14" s="21">
        <v>2</v>
      </c>
      <c r="P14" s="22">
        <v>1</v>
      </c>
      <c r="Q14" s="21">
        <v>1</v>
      </c>
      <c r="R14" s="22">
        <v>1</v>
      </c>
      <c r="S14" s="21">
        <v>1</v>
      </c>
      <c r="T14" s="41"/>
      <c r="U14" s="42"/>
      <c r="V14" s="20"/>
      <c r="W14" s="19"/>
      <c r="X14" s="22">
        <v>1</v>
      </c>
      <c r="Y14" s="21">
        <v>1</v>
      </c>
      <c r="Z14" s="22">
        <v>1</v>
      </c>
      <c r="AA14" s="21">
        <v>1</v>
      </c>
      <c r="AB14" s="22">
        <v>1</v>
      </c>
      <c r="AC14" s="21">
        <v>1</v>
      </c>
      <c r="AD14" s="23">
        <v>2</v>
      </c>
      <c r="AE14" s="17">
        <v>2</v>
      </c>
      <c r="AF14" s="23">
        <v>1</v>
      </c>
      <c r="AG14" s="17">
        <v>1</v>
      </c>
      <c r="AH14" s="23">
        <v>1</v>
      </c>
      <c r="AI14" s="17">
        <v>1</v>
      </c>
      <c r="AJ14" s="23">
        <v>1</v>
      </c>
      <c r="AK14" s="17">
        <v>1</v>
      </c>
      <c r="AL14" s="23">
        <v>1</v>
      </c>
      <c r="AM14" s="17">
        <v>1</v>
      </c>
      <c r="AN14" s="59"/>
      <c r="AO14" s="48"/>
      <c r="AP14" s="40">
        <f t="shared" si="3"/>
        <v>35</v>
      </c>
      <c r="AQ14" s="12">
        <f t="shared" si="0"/>
        <v>54.6875</v>
      </c>
      <c r="AR14" s="12">
        <f>IF(AT14&lt;AT5,1,0)+IF(AT14&lt;AT6,1,0)+IF(AT14&lt;AT7,1,0)+IF(AT14&lt;AT8,1,0)+IF(AT14&lt;AT9,1,0)+IF(AT14&lt;AT10,1,0)+IF(AT14&lt;AT11,1,0)+IF(AT14&lt;AT12,1,0)+IF(AT14&lt;AT13,1,0)+IF(AT14&lt;AT15,1,0)+IF(AT14&lt;AT16,1,0)+IF(AT14&lt;AT17,1,0)+IF(AT14&lt;AT18,1,0)+IF(AT14&lt;AT19,1,0)+IF(AT14&lt;AT20,1,0)+IF(AT14&lt;AT21,1,0)+IF(AT14&lt;AT22,1,0)+IF(AT14&lt;AT23,1,0)+1</f>
        <v>5</v>
      </c>
      <c r="AS14" s="12">
        <f>((N(D14)-N(W5))*AP5+(N(E14)-N(V5))*AP5+(N(F14)-N(W6))*AP6+(N(G14)-N(V6))*AP6+(N(H14)-N(W7))*AP7+(N(I14)-N(V7))*AP7+(N(J14)-N(W8))*AP8+(N(K14)-N(V8))*AP8+(N(L14)-N(W9))*AP9+(N(M14)-N(V9))*AP9+(N(N14)-N(W10))*AP10+(N(O14)-N(V10))*AP10+(N(P14)-N(W11))*AP11+(N(Q14)-N(V11))*AP11+(N(R14)-N(W12))*AP12+(N(S14)-N(V12))*AP12+(N(T14)-N(W13))*AP13+(N(U14)-N(V13))*AP13+(N(X14)-N(W15))*AP15+(N(Y14)-N(V15))*AP15+(N(Z14)-N(W16))*AP16+(N(AA14)-N(V16))*AP16+(N(AB14)-N(W17))*AP17+(N(AC14)-N(V17))*AP17+(N(AD14)-N(W18))*AP18+(N(AE14)-N(V18))*AP18+(N(AF14)-N(W19))*AP19+(N(AG14)-N(V19))*AP19+(N(AH14)-N(W20))*AP20+(N(AI14)-N(V20))*AP20+(N(AJ14)-N(W21))*AP21+(N(AK14)-N(V21))*AP21+(N(AL14)-N(W22))*AP22+(N(AM14)-N(V22))*AP22+(N(AN14)-N(W23))*AP23+(N(AO14)-N(V23))*AP23)/2</f>
        <v>45</v>
      </c>
      <c r="AT14" s="11" t="str">
        <f t="shared" si="1"/>
        <v>35 0729 03</v>
      </c>
      <c r="AU14" s="10">
        <f t="shared" si="2"/>
        <v>32</v>
      </c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1:202" ht="15" customHeight="1" thickTop="1">
      <c r="A15" s="10">
        <v>11</v>
      </c>
      <c r="B15" s="66" t="s">
        <v>20</v>
      </c>
      <c r="C15" s="29">
        <v>2403</v>
      </c>
      <c r="D15" s="22">
        <v>1</v>
      </c>
      <c r="E15" s="21">
        <v>1</v>
      </c>
      <c r="F15" s="22">
        <v>1</v>
      </c>
      <c r="G15" s="21">
        <v>1</v>
      </c>
      <c r="H15" s="22">
        <v>1</v>
      </c>
      <c r="I15" s="21">
        <v>1</v>
      </c>
      <c r="J15" s="22">
        <v>1</v>
      </c>
      <c r="K15" s="21">
        <v>1</v>
      </c>
      <c r="L15" s="22">
        <v>1</v>
      </c>
      <c r="M15" s="21">
        <v>1</v>
      </c>
      <c r="N15" s="22">
        <v>1</v>
      </c>
      <c r="O15" s="21">
        <v>1</v>
      </c>
      <c r="P15" s="22">
        <v>1</v>
      </c>
      <c r="Q15" s="21">
        <v>1</v>
      </c>
      <c r="R15" s="22">
        <v>1</v>
      </c>
      <c r="S15" s="21">
        <v>1</v>
      </c>
      <c r="T15" s="41"/>
      <c r="U15" s="42"/>
      <c r="V15" s="22">
        <v>1</v>
      </c>
      <c r="W15" s="21">
        <v>1</v>
      </c>
      <c r="X15" s="20"/>
      <c r="Y15" s="19"/>
      <c r="Z15" s="22">
        <v>1</v>
      </c>
      <c r="AA15" s="21">
        <v>1</v>
      </c>
      <c r="AB15" s="22">
        <v>1</v>
      </c>
      <c r="AC15" s="21">
        <v>1</v>
      </c>
      <c r="AD15" s="23">
        <v>2</v>
      </c>
      <c r="AE15" s="17">
        <v>2</v>
      </c>
      <c r="AF15" s="23">
        <v>1</v>
      </c>
      <c r="AG15" s="17">
        <v>1</v>
      </c>
      <c r="AH15" s="23">
        <v>2</v>
      </c>
      <c r="AI15" s="17">
        <v>1</v>
      </c>
      <c r="AJ15" s="23">
        <v>1</v>
      </c>
      <c r="AK15" s="17">
        <v>1</v>
      </c>
      <c r="AL15" s="23">
        <v>2</v>
      </c>
      <c r="AM15" s="17">
        <v>1</v>
      </c>
      <c r="AN15" s="59"/>
      <c r="AO15" s="48"/>
      <c r="AP15" s="40">
        <f t="shared" si="3"/>
        <v>36</v>
      </c>
      <c r="AQ15" s="12">
        <f t="shared" si="0"/>
        <v>56.25</v>
      </c>
      <c r="AR15" s="40">
        <f>IF(AT15&lt;AT5,1,0)+IF(AT15&lt;AT6,1,0)+IF(AT15&lt;AT7,1,0)+IF(AT15&lt;AT8,1,0)+IF(AT15&lt;AT9,1,0)+IF(AT15&lt;AT10,1,0)+IF(AT15&lt;AT11,1,0)+IF(AT15&lt;AT12,1,0)+IF(AT15&lt;AT13,1,0)+IF(AT15&lt;AT14,1,0)+IF(AT15&lt;AT16,1,0)+IF(AT15&lt;AT17,1,0)+IF(AT15&lt;AT18,1,0)+IF(AT15&lt;AT19,1,0)+IF(AT15&lt;AT20,1,0)+IF(AT15&lt;AT21,1,0)+IF(AT15&lt;AT22,1,0)+IF(AT15&lt;AT23,1,0)+1</f>
        <v>1</v>
      </c>
      <c r="AS15" s="12">
        <f>((N(D15)-N(Y5))*AP5+(N(E15)-N(X5))*AP5+(N(F15)-N(Y6))*AP6+(N(G15)-N(X6))*AP6+(N(H15)-N(Y7))*AP7+(N(I15)-N(X7))*AP7+(N(J15)-N(Y8))*AP8+(N(K15)-N(X8))*AP8+(N(L15)-N(Y9))*AP9+(N(M15)-N(X9))*AP9+(N(N15)-N(Y10))*AP10+(N(O15)-N(X10))*AP10+(N(P15)-N(Y11))*AP11+(N(Q15)-N(X11))*AP11+(N(R15)-N(Y12))*AP12+(N(S15)-N(X12))*AP12+(N(T15)-N(Y13))*AP13+(N(U15)-N(X13))*AP13+(N(V15)-N(Y14))*AP14+(N(W15)-N(X14))*AP14+(N(Z15)-N(Y16))*AP16+(N(AA15)-N(X16))*AP16+(N(AB15)-N(Y17))*AP17+(N(AC15)-N(X17))*AP17+(N(AD15)-N(Y18))*AP18+(N(AE15)-N(X18))*AP18+(N(AF15)-N(Y19))*AP19+(N(AG15)-N(X19))*AP19+(N(AH15)-N(Y20))*AP20+(N(AI15)-N(X20))*AP20+(N(AJ15)-N(Y21))*AP21+(N(AK15)-N(X21))*AP21+(N(AL15)-N(Y22))*AP22+(N(AM15)-N(X22))*AP22+(N(AN15)-N(Y23))*AP23+(N(AO15)-N(X23))*AP23)/2</f>
        <v>75</v>
      </c>
      <c r="AT15" s="11" t="str">
        <f t="shared" si="1"/>
        <v>36 0759 04</v>
      </c>
      <c r="AU15" s="10">
        <f t="shared" si="2"/>
        <v>32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1:202" ht="15" customHeight="1">
      <c r="A16" s="10">
        <v>12</v>
      </c>
      <c r="B16" s="28" t="s">
        <v>21</v>
      </c>
      <c r="C16" s="29">
        <v>2398</v>
      </c>
      <c r="D16" s="22">
        <v>1</v>
      </c>
      <c r="E16" s="21">
        <v>1</v>
      </c>
      <c r="F16" s="22">
        <v>1</v>
      </c>
      <c r="G16" s="21">
        <v>0</v>
      </c>
      <c r="H16" s="22">
        <v>1</v>
      </c>
      <c r="I16" s="21">
        <v>1</v>
      </c>
      <c r="J16" s="22">
        <v>1</v>
      </c>
      <c r="K16" s="21">
        <v>1</v>
      </c>
      <c r="L16" s="22">
        <v>1</v>
      </c>
      <c r="M16" s="21">
        <v>1</v>
      </c>
      <c r="N16" s="22">
        <v>1</v>
      </c>
      <c r="O16" s="21">
        <v>1</v>
      </c>
      <c r="P16" s="22">
        <v>1</v>
      </c>
      <c r="Q16" s="21">
        <v>1</v>
      </c>
      <c r="R16" s="22">
        <v>1</v>
      </c>
      <c r="S16" s="21">
        <v>0</v>
      </c>
      <c r="T16" s="41"/>
      <c r="U16" s="42"/>
      <c r="V16" s="22">
        <v>1</v>
      </c>
      <c r="W16" s="21">
        <v>1</v>
      </c>
      <c r="X16" s="22">
        <v>1</v>
      </c>
      <c r="Y16" s="21">
        <v>1</v>
      </c>
      <c r="Z16" s="20"/>
      <c r="AA16" s="19"/>
      <c r="AB16" s="22">
        <v>1</v>
      </c>
      <c r="AC16" s="21">
        <v>1</v>
      </c>
      <c r="AD16" s="23">
        <v>2</v>
      </c>
      <c r="AE16" s="17">
        <v>2</v>
      </c>
      <c r="AF16" s="23">
        <v>1</v>
      </c>
      <c r="AG16" s="17">
        <v>1</v>
      </c>
      <c r="AH16" s="23">
        <v>2</v>
      </c>
      <c r="AI16" s="17">
        <v>1</v>
      </c>
      <c r="AJ16" s="23">
        <v>0</v>
      </c>
      <c r="AK16" s="17">
        <v>1</v>
      </c>
      <c r="AL16" s="23">
        <v>1</v>
      </c>
      <c r="AM16" s="17">
        <v>1</v>
      </c>
      <c r="AN16" s="59"/>
      <c r="AO16" s="48"/>
      <c r="AP16" s="25">
        <f t="shared" si="3"/>
        <v>32</v>
      </c>
      <c r="AQ16" s="12">
        <f t="shared" si="0"/>
        <v>50</v>
      </c>
      <c r="AR16" s="25">
        <f>IF(AT16&lt;AT5,1,0)+IF(AT16&lt;AT6,1,0)+IF(AT16&lt;AT7,1,0)+IF(AT16&lt;AT8,1,0)+IF(AT16&lt;AT9,1,0)+IF(AT16&lt;AT10,1,0)+IF(AT16&lt;AT11,1,0)+IF(AT16&lt;AT12,1,0)+IF(AT16&lt;AT13,1,0)+IF(AT16&lt;AT14,1,0)+IF(AT16&lt;AT15,1,0)+IF(AT16&lt;AT17,1,0)+IF(AT16&lt;AT18,1,0)+IF(AT16&lt;AT19,1,0)+IF(AT16&lt;AT20,1,0)+IF(AT16&lt;AT21,1,0)+IF(AT16&lt;AT22,1,0)+IF(AT16&lt;AT23,1,0)+1</f>
        <v>14</v>
      </c>
      <c r="AS16" s="12">
        <f>((N(D16)-N(AA5))*AP5+(N(E16)-N(Z5))*AP5+(N(F16)-N(AA6))*AP6+(N(G16)-N(Z6))*AP6+(N(H16)-N(AA7))*AP7+(N(I16)-N(Z7))*AP7+(N(J16)-N(AA8))*AP8+(N(K16)-N(Z8))*AP8+(N(L16)-N(AA9))*AP9+(N(M16)-N(Z9))*AP9+(N(N16)-N(AA10))*AP10+(N(O16)-N(Z10))*AP10+(N(P16)-N(AA11))*AP11+(N(Q16)-N(Z11))*AP11+(N(R16)-N(AA12))*AP12+(N(S16)-N(Z12))*AP12+(N(T16)-N(AA13))*AP13+(N(U16)-N(Z13))*AP13+(N(V16)-N(AA14))*AP14+(N(W16)-N(Z14))*AP14+(N(X16)-N(AA15))*AP15+(N(Y16)-N(Z15))*AP15+(N(AB16)-N(AA17))*AP17+(N(AC16)-N(Z17))*AP17+(N(AD16)-N(AA18))*AP18+(N(AE16)-N(Z18))*AP18+(N(AF16)-N(AA19))*AP19+(N(AG16)-N(Z19))*AP19+(N(AH16)-N(AA20))*AP20+(N(AI16)-N(Z20))*AP20+(N(AJ16)-N(AA21))*AP21+(N(AK16)-N(Z21))*AP21+(N(AL16)-N(AA22))*AP22+(N(AM16)-N(Z22))*AP22+(N(AN16)-N(AA23))*AP23+(N(AO16)-N(Z23))*AP23)/2</f>
        <v>-59</v>
      </c>
      <c r="AT16" s="11" t="str">
        <f t="shared" si="1"/>
        <v>32 0625 03</v>
      </c>
      <c r="AU16" s="10">
        <f t="shared" si="2"/>
        <v>32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1:47" ht="15" customHeight="1">
      <c r="A17" s="10">
        <v>13</v>
      </c>
      <c r="B17" s="28" t="s">
        <v>22</v>
      </c>
      <c r="C17" s="30">
        <v>2396</v>
      </c>
      <c r="D17" s="22">
        <v>0</v>
      </c>
      <c r="E17" s="21">
        <v>1</v>
      </c>
      <c r="F17" s="22">
        <v>0</v>
      </c>
      <c r="G17" s="21">
        <v>1</v>
      </c>
      <c r="H17" s="22">
        <v>1</v>
      </c>
      <c r="I17" s="21">
        <v>1</v>
      </c>
      <c r="J17" s="22">
        <v>1</v>
      </c>
      <c r="K17" s="21">
        <v>1</v>
      </c>
      <c r="L17" s="22">
        <v>1</v>
      </c>
      <c r="M17" s="21">
        <v>1</v>
      </c>
      <c r="N17" s="22">
        <v>1</v>
      </c>
      <c r="O17" s="21">
        <v>1</v>
      </c>
      <c r="P17" s="22">
        <v>1</v>
      </c>
      <c r="Q17" s="21">
        <v>0</v>
      </c>
      <c r="R17" s="22">
        <v>1</v>
      </c>
      <c r="S17" s="21">
        <v>1</v>
      </c>
      <c r="T17" s="45"/>
      <c r="U17" s="46"/>
      <c r="V17" s="22">
        <v>1</v>
      </c>
      <c r="W17" s="21">
        <v>1</v>
      </c>
      <c r="X17" s="22">
        <v>1</v>
      </c>
      <c r="Y17" s="21">
        <v>1</v>
      </c>
      <c r="Z17" s="22">
        <v>1</v>
      </c>
      <c r="AA17" s="21">
        <v>1</v>
      </c>
      <c r="AB17" s="20"/>
      <c r="AC17" s="19"/>
      <c r="AD17" s="13">
        <v>2</v>
      </c>
      <c r="AE17" s="16">
        <v>2</v>
      </c>
      <c r="AF17" s="13">
        <v>1</v>
      </c>
      <c r="AG17" s="16">
        <v>1</v>
      </c>
      <c r="AH17" s="18">
        <v>1</v>
      </c>
      <c r="AI17" s="17">
        <v>1</v>
      </c>
      <c r="AJ17" s="13">
        <v>1</v>
      </c>
      <c r="AK17" s="16">
        <v>1</v>
      </c>
      <c r="AL17" s="13">
        <v>1</v>
      </c>
      <c r="AM17" s="16">
        <v>2</v>
      </c>
      <c r="AN17" s="60"/>
      <c r="AO17" s="61"/>
      <c r="AP17" s="12">
        <f t="shared" si="3"/>
        <v>32</v>
      </c>
      <c r="AQ17" s="12">
        <f t="shared" si="0"/>
        <v>50</v>
      </c>
      <c r="AR17" s="12">
        <f>IF(AT17&lt;AT5,1,0)+IF(AT17&lt;AT6,1,0)+IF(AT17&lt;AT7,1,0)+IF(AT17&lt;AT8,1,0)+IF(AT17&lt;AT9,1,0)+IF(AT17&lt;AT10,1,0)+IF(AT17&lt;AT11,1,0)+IF(AT17&lt;AT12,1,0)+IF(AT17&lt;AT13,1,0)+IF(AT17&lt;AT14,1,0)+IF(AT17&lt;AT15,1,0)+IF(AT17&lt;AT16,1,0)+IF(AT17&lt;AT18,1,0)+IF(AT17&lt;AT19,1,0)+IF(AT17&lt;AT20,1,0)+IF(AT17&lt;AT21,1,0)+IF(AT17&lt;AT22,1,0)+IF(AT17&lt;AT23,1,0)+1</f>
        <v>15</v>
      </c>
      <c r="AS17" s="12">
        <f>((N(D17)-N(AC5))*AP5+(N(E17)-N(AB5))*AP5+(N(F17)-N(AC6))*AP6+(N(G17)-N(AB6))*AP6+(N(H17)-N(AC7))*AP7+(N(I17)-N(AB7))*AP7+(N(J17)-N(AC8))*AP8+(N(K17)-N(AB8))*AP8+(N(L17)-N(AC9))*AP9+(N(M17)-N(AB9))*AP9+(N(N17)-N(AC10))*AP10+(N(O17)-N(AB10))*AP10+(N(P17)-N(AC11))*AP11+(N(Q17)-N(AB11))*AP11+(N(R17)-N(AC12))*AP12+(N(S17)-N(AB12))*AP12+(N(T17)-N(AC13))*AP13+(N(U17)-N(AB13))*AP13+(N(V17)-N(AC14))*AP14+(N(W17)-N(AB14))*AP14+(N(X17)-N(AC15))*AP15+(N(Y17)-N(AB15))*AP15+(N(Z17)-N(AC16))*AP16+(N(AA17)-N(AB16))*AP16+(N(AD17)-N(AC18))*AP18+(N(AE17)-N(AB18))*AP18+(N(AF17)-N(AC19))*AP19+(N(AG17)-N(AB19))*AP19+(N(AH17)-N(AC20))*AP20+(N(AI17)-N(AB20))*AP20+(N(AJ17)-N(AC21))*AP21+(N(AK17)-N(AB21))*AP21+(N(AL17)-N(AC22))*AP22+(N(AM17)-N(AB22))*AP22+(N(AN17)-N(AC23))*AP23+(N(AO17)-N(AB23))*AP23)/2</f>
        <v>-61</v>
      </c>
      <c r="AT17" s="11" t="str">
        <f t="shared" si="1"/>
        <v>32 0623 03</v>
      </c>
      <c r="AU17" s="10">
        <f t="shared" si="2"/>
        <v>32</v>
      </c>
    </row>
    <row r="18" spans="1:47" ht="15" customHeight="1">
      <c r="A18" s="10">
        <v>14</v>
      </c>
      <c r="B18" s="33" t="s">
        <v>23</v>
      </c>
      <c r="C18" s="31">
        <v>2388</v>
      </c>
      <c r="D18" s="18">
        <v>0</v>
      </c>
      <c r="E18" s="17">
        <v>0</v>
      </c>
      <c r="F18" s="18">
        <v>0</v>
      </c>
      <c r="G18" s="17">
        <v>1</v>
      </c>
      <c r="H18" s="18">
        <v>0</v>
      </c>
      <c r="I18" s="17">
        <v>0</v>
      </c>
      <c r="J18" s="18">
        <v>0</v>
      </c>
      <c r="K18" s="17">
        <v>0</v>
      </c>
      <c r="L18" s="18">
        <v>1</v>
      </c>
      <c r="M18" s="17">
        <v>1</v>
      </c>
      <c r="N18" s="18">
        <v>0</v>
      </c>
      <c r="O18" s="17">
        <v>0</v>
      </c>
      <c r="P18" s="18">
        <v>1</v>
      </c>
      <c r="Q18" s="17">
        <v>0</v>
      </c>
      <c r="R18" s="18">
        <v>1</v>
      </c>
      <c r="S18" s="17">
        <v>1</v>
      </c>
      <c r="T18" s="47"/>
      <c r="U18" s="48"/>
      <c r="V18" s="18">
        <v>0</v>
      </c>
      <c r="W18" s="17">
        <v>0</v>
      </c>
      <c r="X18" s="18">
        <v>0</v>
      </c>
      <c r="Y18" s="17">
        <v>0</v>
      </c>
      <c r="Z18" s="18">
        <v>0</v>
      </c>
      <c r="AA18" s="17">
        <v>0</v>
      </c>
      <c r="AB18" s="14">
        <v>0</v>
      </c>
      <c r="AC18" s="16">
        <v>0</v>
      </c>
      <c r="AD18" s="15"/>
      <c r="AE18" s="15"/>
      <c r="AF18" s="13">
        <v>0</v>
      </c>
      <c r="AG18" s="16">
        <v>0</v>
      </c>
      <c r="AH18" s="13">
        <v>0</v>
      </c>
      <c r="AI18" s="13">
        <v>0</v>
      </c>
      <c r="AJ18" s="14">
        <v>0</v>
      </c>
      <c r="AK18" s="13">
        <v>0</v>
      </c>
      <c r="AL18" s="14">
        <v>0</v>
      </c>
      <c r="AM18" s="13">
        <v>0</v>
      </c>
      <c r="AN18" s="62"/>
      <c r="AO18" s="60"/>
      <c r="AP18" s="12">
        <f t="shared" si="3"/>
        <v>6</v>
      </c>
      <c r="AQ18" s="12">
        <f t="shared" si="0"/>
        <v>9.375</v>
      </c>
      <c r="AR18" s="12">
        <f>IF(AT18&lt;AT5,1,0)+IF(AT18&lt;AT6,1,0)+IF(AT18&lt;AT7,1,0)+IF(AT18&lt;AT8,1,0)+IF(AT18&lt;AT9,1,0)+IF(AT18&lt;AT10,1,0)+IF(AT18&lt;AT11,1,0)+IF(AT18&lt;AT12,1,0)+IF(AT18&lt;AT13,1,0)+IF(AT18&lt;AT14,1,0)+IF(AT18&lt;AT15,1,0)+IF(AT18&lt;AT16,1,0)+IF(AT18&lt;AT17,1,0)+IF(AT18&lt;AT19,1,0)+IF(AT18&lt;AT20,1,0)+IF(AT18&lt;AT21,1,0)+IF(AT18&lt;AT22,1,0)+IF(AT18&lt;AT23,1,0)+1</f>
        <v>17</v>
      </c>
      <c r="AS18" s="12">
        <v>-470</v>
      </c>
      <c r="AT18" s="11" t="str">
        <f t="shared" si="1"/>
        <v>06 0214 00</v>
      </c>
      <c r="AU18" s="10">
        <f t="shared" si="2"/>
        <v>32</v>
      </c>
    </row>
    <row r="19" spans="1:47" ht="15" customHeight="1">
      <c r="A19" s="10">
        <v>15</v>
      </c>
      <c r="B19" s="33" t="s">
        <v>24</v>
      </c>
      <c r="C19" s="31">
        <v>2350</v>
      </c>
      <c r="D19" s="18">
        <v>1</v>
      </c>
      <c r="E19" s="17">
        <v>1</v>
      </c>
      <c r="F19" s="18">
        <v>1</v>
      </c>
      <c r="G19" s="17">
        <v>1</v>
      </c>
      <c r="H19" s="18">
        <v>1</v>
      </c>
      <c r="I19" s="17">
        <v>1</v>
      </c>
      <c r="J19" s="18">
        <v>1</v>
      </c>
      <c r="K19" s="17">
        <v>1</v>
      </c>
      <c r="L19" s="18">
        <v>1</v>
      </c>
      <c r="M19" s="17">
        <v>0</v>
      </c>
      <c r="N19" s="18">
        <v>1</v>
      </c>
      <c r="O19" s="17">
        <v>1</v>
      </c>
      <c r="P19" s="18">
        <v>1</v>
      </c>
      <c r="Q19" s="17">
        <v>1</v>
      </c>
      <c r="R19" s="18">
        <v>1</v>
      </c>
      <c r="S19" s="17">
        <v>2</v>
      </c>
      <c r="T19" s="47"/>
      <c r="U19" s="48"/>
      <c r="V19" s="18">
        <v>1</v>
      </c>
      <c r="W19" s="17">
        <v>1</v>
      </c>
      <c r="X19" s="18">
        <v>1</v>
      </c>
      <c r="Y19" s="17">
        <v>1</v>
      </c>
      <c r="Z19" s="18">
        <v>1</v>
      </c>
      <c r="AA19" s="17">
        <v>1</v>
      </c>
      <c r="AB19" s="14">
        <v>1</v>
      </c>
      <c r="AC19" s="16">
        <v>1</v>
      </c>
      <c r="AD19" s="14">
        <v>2</v>
      </c>
      <c r="AE19" s="16">
        <v>2</v>
      </c>
      <c r="AF19" s="15"/>
      <c r="AG19" s="15"/>
      <c r="AH19" s="13">
        <v>1</v>
      </c>
      <c r="AI19" s="13">
        <v>1</v>
      </c>
      <c r="AJ19" s="14">
        <v>1</v>
      </c>
      <c r="AK19" s="13">
        <v>1</v>
      </c>
      <c r="AL19" s="14">
        <v>1</v>
      </c>
      <c r="AM19" s="13">
        <v>1</v>
      </c>
      <c r="AN19" s="62"/>
      <c r="AO19" s="60"/>
      <c r="AP19" s="25">
        <f t="shared" si="3"/>
        <v>34</v>
      </c>
      <c r="AQ19" s="12">
        <f t="shared" si="0"/>
        <v>53.125</v>
      </c>
      <c r="AR19" s="25">
        <v>8</v>
      </c>
      <c r="AS19" s="12">
        <f>((N(D19)-N(AG5))*AP5+(N(E19)-N(AF5))*AP5+(N(F19)-N(AG6))*AP6+(N(G19)-N(AF6))*AP6+(N(H19)-N(AG7))*AP7+(N(I19)-N(AF7))*AP7+(N(J19)-N(AG8))*AP8+(N(K19)-N(AF8))*AP8+(N(L19)-N(AG9))*AP9+(N(M19)-N(AF9))*AP9+(N(N19)-N(AG10))*AP10+(N(O19)-N(AF10))*AP10+(N(P19)-N(AG11))*AP11+(N(Q19)-N(AF11))*AP11+(N(R19)-N(AG12))*AP12+(N(S19)-N(AF12))*AP12+(N(T19)-N(AG13))*AP13+(N(U19)-N(AF13))*AP13+(N(V19)-N(AG14))*AP14+(N(W19)-N(AF14))*AP14+(N(X19)-N(AG15))*AP15+(N(Y19)-N(AF15))*AP15+(N(Z19)-N(AG16))*AP16+(N(AA19)-N(AF16))*AP16+(N(AB19)-N(AG17))*AP17+(N(AC19)-N(AF17))*AP17+(N(AD19)-N(AG18))*AP18+(N(AE19)-N(AF18))*AP18+(N(AH19)-N(AG20))*AP20+(N(AI19)-N(AF20))*AP20+(N(AJ19)-N(AG21))*AP21+(N(AK19)-N(AF21))*AP21+(N(AL19)-N(AG22))*AP22+(N(AM19)-N(AF22))*AP22+(N(AN19)-N(AG23))*AP23+(N(AO19)-N(AF23))*AP23)/2</f>
        <v>10</v>
      </c>
      <c r="AT19" s="11" t="str">
        <f t="shared" si="1"/>
        <v>34 0694 03</v>
      </c>
      <c r="AU19" s="10">
        <f t="shared" si="2"/>
        <v>32</v>
      </c>
    </row>
    <row r="20" spans="1:47" ht="15" customHeight="1">
      <c r="A20" s="10">
        <v>16</v>
      </c>
      <c r="B20" s="33" t="s">
        <v>25</v>
      </c>
      <c r="C20" s="31">
        <v>2350</v>
      </c>
      <c r="D20" s="18">
        <v>1</v>
      </c>
      <c r="E20" s="17">
        <v>1</v>
      </c>
      <c r="F20" s="18">
        <v>1</v>
      </c>
      <c r="G20" s="17">
        <v>1</v>
      </c>
      <c r="H20" s="18">
        <v>1</v>
      </c>
      <c r="I20" s="17">
        <v>1</v>
      </c>
      <c r="J20" s="18">
        <v>1</v>
      </c>
      <c r="K20" s="17">
        <v>1</v>
      </c>
      <c r="L20" s="18">
        <v>1</v>
      </c>
      <c r="M20" s="17">
        <v>1</v>
      </c>
      <c r="N20" s="18">
        <v>2</v>
      </c>
      <c r="O20" s="17">
        <v>1</v>
      </c>
      <c r="P20" s="18">
        <v>1</v>
      </c>
      <c r="Q20" s="17">
        <v>1</v>
      </c>
      <c r="R20" s="18">
        <v>1</v>
      </c>
      <c r="S20" s="17">
        <v>0</v>
      </c>
      <c r="T20" s="47"/>
      <c r="U20" s="48"/>
      <c r="V20" s="18">
        <v>1</v>
      </c>
      <c r="W20" s="17">
        <v>1</v>
      </c>
      <c r="X20" s="18">
        <v>1</v>
      </c>
      <c r="Y20" s="17">
        <v>0</v>
      </c>
      <c r="Z20" s="18">
        <v>1</v>
      </c>
      <c r="AA20" s="17">
        <v>0</v>
      </c>
      <c r="AB20" s="14">
        <v>1</v>
      </c>
      <c r="AC20" s="16">
        <v>1</v>
      </c>
      <c r="AD20" s="14">
        <v>2</v>
      </c>
      <c r="AE20" s="16">
        <v>2</v>
      </c>
      <c r="AF20" s="14">
        <v>1</v>
      </c>
      <c r="AG20" s="16">
        <v>1</v>
      </c>
      <c r="AH20" s="15"/>
      <c r="AI20" s="15"/>
      <c r="AJ20" s="14">
        <v>1</v>
      </c>
      <c r="AK20" s="13">
        <v>1</v>
      </c>
      <c r="AL20" s="14">
        <v>1</v>
      </c>
      <c r="AM20" s="13">
        <v>1</v>
      </c>
      <c r="AN20" s="62"/>
      <c r="AO20" s="60"/>
      <c r="AP20" s="12">
        <f t="shared" si="3"/>
        <v>32</v>
      </c>
      <c r="AQ20" s="12">
        <f t="shared" si="0"/>
        <v>50</v>
      </c>
      <c r="AR20" s="12">
        <f>IF(AT20&lt;AT5,1,0)+IF(AT20&lt;AT6,1,0)+IF(AT20&lt;AT8,1,0)+IF(AT20&lt;AT8,1,0)+IF(AT20&lt;AT9,1,0)+IF(AT20&lt;AT10,1,0)+IF(AT20&lt;AT11,1,0)+IF(AT20&lt;AT12,1,0)+IF(AT20&lt;AT13,1,0)+IF(AT20&lt;AT14,1,0)+IF(AT20&lt;AT15,1,0)+IF(AT20&lt;AT16,1,0)+IF(AT20&lt;AT17,1,0)+IF(AT20&lt;AT18,1,0)+IF(AT20&lt;AT19,1,0)+IF(AT20&lt;AT21,1,0)+IF(AT20&lt;AT22,1,0)+IF(AT20&lt;AT23,1,0)+1</f>
        <v>13</v>
      </c>
      <c r="AS20" s="12">
        <f>((N(D20)-N(AI5))*AP5+(N(E20)-N(AH5))*AP5+(N(F20)-N(AI6))*AP6+(N(G20)-N(AH6))*AP6+(N(H20)-N(AI7))*AP7+(N(I20)-N(AH7))*AP7+(N(J20)-N(AI8))*AP8+(N(K20)-N(AH8))*AP8+(N(L20)-N(AI9))*AP9+(N(M20)-N(AH9))*AP9+(N(N20)-N(AI10))*AP10+(N(O20)-N(AH10))*AP10+(N(P20)-N(AI11))*AP11+(N(Q20)-N(AH11))*AP11+(N(R20)-N(AI12))*AP12+(N(S20)-N(AH12))*AP12+(N(T20)-N(AI13))*AP13+(N(U20)-N(AH13))*AP13+(N(V20)-N(AI14))*AP14+(N(W20)-N(AH14))*AP14+(N(X20)-N(AI15))*AP15+(N(Y20)-N(AH15))*AP15+(N(Z20)-N(AI16))*AP16+(N(AA20)-N(AH16))*AP16+(N(AB20)-N(AI17))*AP17+(N(AC20)-N(AH17))*AP17+(N(AD20)-N(AI18))*AP18+(N(AE20)-N(AH18))*AP18+(N(AF20)-N(AI19))*AP19+(N(AG20)-N(AH19))*AP19+(N(AJ20)-N(AH21))*AP21+(N(AK20)-N(AI21))*AP21+(N(AL20)-N(AI22))*AP22+(N(AM20)-N(AH22))*AP22+(N(AN20)-N(AI23))*AP23+(N(AO20)-N(AH23))*AP23)/2</f>
        <v>-56</v>
      </c>
      <c r="AT20" s="11" t="str">
        <f t="shared" si="1"/>
        <v>32 0628 03</v>
      </c>
      <c r="AU20" s="10">
        <f t="shared" si="2"/>
        <v>32</v>
      </c>
    </row>
    <row r="21" spans="1:47" ht="15" customHeight="1">
      <c r="A21" s="10">
        <v>17</v>
      </c>
      <c r="B21" s="33" t="s">
        <v>26</v>
      </c>
      <c r="C21" s="31">
        <v>2306</v>
      </c>
      <c r="D21" s="18">
        <v>1</v>
      </c>
      <c r="E21" s="17">
        <v>1</v>
      </c>
      <c r="F21" s="18">
        <v>1</v>
      </c>
      <c r="G21" s="17">
        <v>1</v>
      </c>
      <c r="H21" s="18">
        <v>1</v>
      </c>
      <c r="I21" s="17">
        <v>1</v>
      </c>
      <c r="J21" s="18">
        <v>1</v>
      </c>
      <c r="K21" s="17">
        <v>1</v>
      </c>
      <c r="L21" s="18">
        <v>1</v>
      </c>
      <c r="M21" s="17">
        <v>1</v>
      </c>
      <c r="N21" s="18">
        <v>1</v>
      </c>
      <c r="O21" s="17">
        <v>1</v>
      </c>
      <c r="P21" s="18">
        <v>1</v>
      </c>
      <c r="Q21" s="17">
        <v>1</v>
      </c>
      <c r="R21" s="18">
        <v>1</v>
      </c>
      <c r="S21" s="17">
        <v>1</v>
      </c>
      <c r="T21" s="47"/>
      <c r="U21" s="48"/>
      <c r="V21" s="18">
        <v>1</v>
      </c>
      <c r="W21" s="17">
        <v>1</v>
      </c>
      <c r="X21" s="18">
        <v>1</v>
      </c>
      <c r="Y21" s="17">
        <v>1</v>
      </c>
      <c r="Z21" s="18">
        <v>1</v>
      </c>
      <c r="AA21" s="17">
        <v>2</v>
      </c>
      <c r="AB21" s="14">
        <v>1</v>
      </c>
      <c r="AC21" s="16">
        <v>1</v>
      </c>
      <c r="AD21" s="14">
        <v>2</v>
      </c>
      <c r="AE21" s="16">
        <v>2</v>
      </c>
      <c r="AF21" s="14">
        <v>1</v>
      </c>
      <c r="AG21" s="16">
        <v>1</v>
      </c>
      <c r="AH21" s="14">
        <v>1</v>
      </c>
      <c r="AI21" s="16">
        <v>1</v>
      </c>
      <c r="AJ21" s="15"/>
      <c r="AK21" s="15"/>
      <c r="AL21" s="14">
        <v>1</v>
      </c>
      <c r="AM21" s="13">
        <v>1</v>
      </c>
      <c r="AN21" s="62"/>
      <c r="AO21" s="60"/>
      <c r="AP21" s="40">
        <f t="shared" si="3"/>
        <v>35</v>
      </c>
      <c r="AQ21" s="12">
        <f t="shared" si="0"/>
        <v>54.6875</v>
      </c>
      <c r="AR21" s="12">
        <f>IF(AT21&lt;AT5,1,0)+IF(AT21&lt;AT6,1,0)+IF(AT21&lt;AT7,1,0)+IF(AT21&lt;AT8,1,0)+IF(AT21&lt;AT9,1,0)+IF(AT21&lt;AT10,1,0)+IF(AT21&lt;AT11,1,0)+IF(AT21&lt;AT12,1,0)+IF(AT21&lt;AT13,1,0)+IF(AT21&lt;AT14,1,0)+IF(AT21&lt;AT15,1,0)+IF(AT21&lt;AT16,1,0)+IF(AT21&lt;AT17,1,0)+IF(AT21&lt;AT18,1,0)+IF(AT21&lt;AT19,1,0)+IF(AT21&lt;AT20,1,0)+IF(AT21&lt;AT22,1,0)+IF(AT21&lt;AT23,1,0)+1</f>
        <v>6</v>
      </c>
      <c r="AS21" s="12">
        <f>((N(D21)-N(AK5))*AP5+(N(E21)-N(AJ5))*AP5+(N(F21)-N(AK6))*AP6+(N(G21)-N(AJ6))*AP6+(N(H21)-N(AK7))*AP7+(N(I21)-N(AJ7))*AP7+(N(J21)-N(AK8))*AP8+(N(K21)-N(AJ8))*AP8+(N(L21)-N(AK9))*AP9+(N(M21)-N(AJ9))*AP9+(N(N21)-N(AK10))*AP10+(N(O21)-N(AJ10))*AP10+(N(P21)-N(AK11))*AP11+(N(Q21)-N(AJ11))*AP11+(N(R21)-N(AK12))*AP12+(N(S21)-N(AJ12))*AP12+(N(T21)-N(AK13))*AP13+(N(U21)-N(AJ13))*AP13+(N(V21)-N(AK14))*AP14+(N(W21)-N(AJ14))*AP14+(N(X21)-N(AK15))*AP15+(N(Y21)-N(AJ15))*AP15+(N(Z21)-N(AK16))*AP16+(N(AA21)-N(AJ16))*AP16+(N(AB21)-N(AK17))*AP17+(N(AC21)-N(AJ17))*AP17+(N(AD21)-N(AK18))*AP18+(N(AE21)-N(AJ18))*AP18+(N(AF21)-N(AK19))*AP19+(N(AG21)-N(AJ19))*AP19+(N(AH21)-N(AK20))*AP20+(N(AI21)-N(AJ20))*AP20+(N(AL21)-N(AK22))*AP22+(N(AM21)-N(AJ22))*AP22+(N(AN21)-N(AK23))*AP23+(N(AO21)-N(AJ23))*AP23)/2</f>
        <v>44</v>
      </c>
      <c r="AT21" s="11" t="str">
        <f t="shared" si="1"/>
        <v>35 0728 03</v>
      </c>
      <c r="AU21" s="10">
        <f t="shared" si="2"/>
        <v>32</v>
      </c>
    </row>
    <row r="22" spans="1:47" ht="15" customHeight="1">
      <c r="A22" s="10">
        <v>18</v>
      </c>
      <c r="B22" s="33" t="s">
        <v>27</v>
      </c>
      <c r="C22" s="31">
        <v>2291</v>
      </c>
      <c r="D22" s="18">
        <v>1</v>
      </c>
      <c r="E22" s="17">
        <v>1</v>
      </c>
      <c r="F22" s="18">
        <v>1</v>
      </c>
      <c r="G22" s="17">
        <v>1</v>
      </c>
      <c r="H22" s="18">
        <v>0</v>
      </c>
      <c r="I22" s="17">
        <v>1</v>
      </c>
      <c r="J22" s="18">
        <v>1</v>
      </c>
      <c r="K22" s="17">
        <v>1</v>
      </c>
      <c r="L22" s="18">
        <v>1</v>
      </c>
      <c r="M22" s="17">
        <v>1</v>
      </c>
      <c r="N22" s="18">
        <v>1</v>
      </c>
      <c r="O22" s="17">
        <v>1</v>
      </c>
      <c r="P22" s="18">
        <v>1</v>
      </c>
      <c r="Q22" s="17">
        <v>1</v>
      </c>
      <c r="R22" s="18">
        <v>1</v>
      </c>
      <c r="S22" s="17">
        <v>1</v>
      </c>
      <c r="T22" s="47"/>
      <c r="U22" s="48"/>
      <c r="V22" s="18">
        <v>1</v>
      </c>
      <c r="W22" s="17">
        <v>1</v>
      </c>
      <c r="X22" s="18">
        <v>1</v>
      </c>
      <c r="Y22" s="17">
        <v>0</v>
      </c>
      <c r="Z22" s="18">
        <v>1</v>
      </c>
      <c r="AA22" s="17">
        <v>1</v>
      </c>
      <c r="AB22" s="14">
        <v>0</v>
      </c>
      <c r="AC22" s="16">
        <v>1</v>
      </c>
      <c r="AD22" s="14">
        <v>2</v>
      </c>
      <c r="AE22" s="16">
        <v>2</v>
      </c>
      <c r="AF22" s="14">
        <v>1</v>
      </c>
      <c r="AG22" s="16">
        <v>1</v>
      </c>
      <c r="AH22" s="14">
        <v>1</v>
      </c>
      <c r="AI22" s="16">
        <v>1</v>
      </c>
      <c r="AJ22" s="14">
        <v>1</v>
      </c>
      <c r="AK22" s="16">
        <v>1</v>
      </c>
      <c r="AL22" s="15"/>
      <c r="AM22" s="15"/>
      <c r="AN22" s="62"/>
      <c r="AO22" s="60"/>
      <c r="AP22" s="12">
        <f t="shared" si="3"/>
        <v>31</v>
      </c>
      <c r="AQ22" s="12">
        <f t="shared" si="0"/>
        <v>48.4375</v>
      </c>
      <c r="AR22" s="12">
        <f>IF(AT22&lt;AT5,1,0)+IF(AT22&lt;AT6,1,0)+IF(AT22&lt;AT7,1,0)+IF(AT22&lt;AT8,1,0)+IF(AT22&lt;AT9,1,0)+IF(AT22&lt;AT10,1,0)+IF(AT22&lt;AT11,1,0)+IF(AT22&lt;AT12,1,0)+IF(AT22&lt;AT13,1,0)+IF(AT22&lt;AT14,1,0)+IF(AT22&lt;AT15,1,0)+IF(AT22&lt;AT16,1,0)+IF(AT22&lt;AT17,1,0)+IF(AT22&lt;AT18,1,0)+IF(AT22&lt;AT19,1,0)+IF(AT22&lt;AT20,1,0)+IF(AT22&lt;AT21,1,0)+IF(AT22&lt;AT23,1,0)+1</f>
        <v>16</v>
      </c>
      <c r="AS22" s="12">
        <f>((N(D22)-N(AM5))*AP5+(N(E22)-N(AL5))*AP5+(N(F22)-N(AM6))*AP6+(N(G22)-N(AL6))*AP6+(N(H22)-N(AM7))*AP7+(N(I22)-N(AL7))*AP7+(N(J22)-N(AM8))*AP8+(N(K22)-N(AL8))*AP8+(N(L22)-N(AM9))*AP9+(N(M22)-N(AL9))*AP9+(N(N22)-N(AM10))*AP10+(N(O22)-N(AL10))*AP10+(N(P22)-N(AM11))*AP11+(N(Q22)-N(AL11))*AP11+(N(R22)-N(AM12))*AP12+(N(S22)-N(AL12))*AP12+(N(T22)-N(AM13))*AP13+(N(U22)-N(AL13))*AP13+(N(V22)-N(AM14))*AP14+(N(W22)-N(AL14))*AP14+(N(X22)-N(AM15))*AP15+(N(Y22)-N(AL15))*AP15+(N(Z22)-N(AM16))*AP16+(N(AA22)-N(AL16))*AP16+(N(AB22)-N(AM17))*AP17+(N(AC22)-N(AL17))*AP17+(N(AD22)-N(AM18))*AP18+(N(AE22)-N(AL18))*AP18+(N(AF22)-N(AM19))*AP19+(N(AG22)-N(AL19))*AP19+(N(AH22)-N(AM20))*AP20+(N(AI22)-N(AL20))*AP20+(N(AJ22)-N(AM21))*AP21+(N(AK22)-N(AL21))*AP21+(N(AN22)-N(AM23))*AP23+(N(AO22)-N(AL23))*AP23)/2</f>
        <v>-89</v>
      </c>
      <c r="AT22" s="11" t="str">
        <f t="shared" si="1"/>
        <v>31 0595 02</v>
      </c>
      <c r="AU22" s="10">
        <f t="shared" si="2"/>
        <v>32</v>
      </c>
    </row>
    <row r="23" spans="1:202" s="37" customFormat="1" ht="15" customHeight="1">
      <c r="A23" s="35">
        <v>19</v>
      </c>
      <c r="B23" s="34" t="s">
        <v>28</v>
      </c>
      <c r="C23" s="32">
        <v>2248</v>
      </c>
      <c r="D23" s="49"/>
      <c r="E23" s="50"/>
      <c r="F23" s="49"/>
      <c r="G23" s="50"/>
      <c r="H23" s="63" t="s">
        <v>32</v>
      </c>
      <c r="I23" s="50"/>
      <c r="J23" s="49"/>
      <c r="K23" s="50"/>
      <c r="L23" s="63" t="s">
        <v>33</v>
      </c>
      <c r="M23" s="50"/>
      <c r="N23" s="49"/>
      <c r="O23" s="50"/>
      <c r="P23" s="63" t="s">
        <v>34</v>
      </c>
      <c r="Q23" s="50"/>
      <c r="R23" s="49"/>
      <c r="S23" s="50"/>
      <c r="T23" s="49"/>
      <c r="U23" s="50"/>
      <c r="V23" s="49"/>
      <c r="W23" s="50"/>
      <c r="X23" s="63" t="s">
        <v>33</v>
      </c>
      <c r="Y23" s="50"/>
      <c r="Z23" s="49"/>
      <c r="AA23" s="50"/>
      <c r="AB23" s="64" t="s">
        <v>35</v>
      </c>
      <c r="AC23" s="58"/>
      <c r="AD23" s="57"/>
      <c r="AE23" s="58"/>
      <c r="AF23" s="57"/>
      <c r="AG23" s="58"/>
      <c r="AH23" s="57"/>
      <c r="AI23" s="58"/>
      <c r="AJ23" s="57"/>
      <c r="AK23" s="58"/>
      <c r="AL23" s="57"/>
      <c r="AM23" s="58"/>
      <c r="AN23" s="9"/>
      <c r="AO23" s="9"/>
      <c r="AP23" s="8">
        <f t="shared" si="3"/>
        <v>0</v>
      </c>
      <c r="AQ23" s="8">
        <f t="shared" si="0"/>
        <v>0</v>
      </c>
      <c r="AR23" s="8">
        <f>IF(AT23&lt;AT5,1,0)+IF(AT23&lt;AT6,1,0)+IF(AT23&lt;AT7,1,0)+IF(AT23&lt;AT8,1,0)+IF(AT23&lt;AT9,1,0)+IF(AT23&lt;AT10,1,0)+IF(AT23&lt;AT11,1,0)+IF(AT23&lt;AT12,1,0)+IF(AT23&lt;AT13,1,0)+IF(AT23&lt;AT14,1,0)+IF(AT23&lt;AT15,1,0)+IF(AT23&lt;AT16,1,0)+IF(AT23&lt;AT17,1,0)+IF(AT23&lt;AT18,1,0)+IF(AT23&lt;AT19,1,0)+IF(AT23&lt;AT20,1,0)+IF(AT23&lt;AT21,1,0)+1</f>
        <v>17</v>
      </c>
      <c r="AS23" s="8">
        <f>((N(D23)-N(AO5))*AP5+(N(E23)-N(AN5))*AP5+(N(F23)-N(AO6))*AP6+(N(G23)-N(AN6))*AP6+(N(H23)-N(AO7))*AP7+(N(I23)-N(AN7))*AP7+(N(J23)-N(AO8))*AP8+(N(K23)-N(AN8))*AP8+(N(L23)-N(AO9))*AP9+(N(M23)-N(AN9))*AP9+(N(N23)-N(AO10))*AP10+(N(O23)-N(AN10))*AP10+(N(P23)-N(AO11))*AP11+(N(Q23)-N(AN11))*AP11+(N(R23)-N(AO12))*AP12+(N(S23)-N(AN12))*AP12+(N(T23)-N(AO13))*AP13+(N(U23)-N(AN13))*AP13+(N(V23)-N(AO14))*AP14+(N(W23)-N(AN14))*AP14+(N(X23)-N(AO15))*AP15+(N(Y23)-N(AN15))*AP15+(N(Z23)-N(AO16))*AP16+(N(AA23)-N(AN16))*AP16+(N(AB23)-N(AO17))*AP17+(N(AC23)-N(AN17))*AP17+(N(AD23)-N(AO18))*AP18+(N(AE23)-N(AN18))*AP18+(N(AF23)-N(AO19))*AP19+(N(AG23)-N(AN19))*AP19+(N(AH23)-N(AO20))*AP20+(N(AI23)-N(AN20))*AP20+(N(AJ23)-N(AO21))*AP21+(N(AK23)-N(AN21))*AP21+(N(AL23)-N(AO22))*AP22+(N(AM23)-N(AN22))*AP22)/2</f>
        <v>0</v>
      </c>
      <c r="AT23" s="7" t="str">
        <f t="shared" si="1"/>
        <v>00 0000 00</v>
      </c>
      <c r="AU23" s="6">
        <f t="shared" si="2"/>
        <v>0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</row>
    <row r="24" spans="1:47" ht="9.75" customHeight="1">
      <c r="A24" s="75" t="str">
        <f>"ИР турнира = "&amp;ROUND(AVERAGE(C5:C23),0)</f>
        <v>ИР турнира = 2404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U24" s="2">
        <f>SUM(AU5:AU23)/2</f>
        <v>272</v>
      </c>
    </row>
    <row r="25" spans="1:44" ht="9.75" customHeight="1">
      <c r="A25" s="5"/>
      <c r="AR25" s="4" t="s">
        <v>0</v>
      </c>
    </row>
    <row r="26" spans="39:202" ht="9.75" customHeight="1">
      <c r="AM26" s="3"/>
      <c r="AS26" s="3"/>
      <c r="AT26" s="3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42:202" ht="9.75" customHeight="1">
      <c r="AP27" s="3"/>
      <c r="GN27" s="1"/>
      <c r="GO27" s="1"/>
      <c r="GP27" s="1"/>
      <c r="GQ27" s="1"/>
      <c r="GR27" s="1"/>
      <c r="GS27" s="1"/>
      <c r="GT27" s="1"/>
    </row>
    <row r="28" spans="196:202" ht="9.75" customHeight="1">
      <c r="GN28" s="1"/>
      <c r="GO28" s="1"/>
      <c r="GP28" s="1"/>
      <c r="GQ28" s="1"/>
      <c r="GR28" s="1"/>
      <c r="GS28" s="1"/>
      <c r="GT28" s="1"/>
    </row>
    <row r="29" spans="196:202" ht="9.75" customHeight="1">
      <c r="GN29" s="1"/>
      <c r="GO29" s="1"/>
      <c r="GP29" s="1"/>
      <c r="GQ29" s="1"/>
      <c r="GR29" s="1"/>
      <c r="GS29" s="1"/>
      <c r="GT29" s="1"/>
    </row>
  </sheetData>
  <sheetProtection/>
  <mergeCells count="23">
    <mergeCell ref="AJ4:AK4"/>
    <mergeCell ref="AL4:AM4"/>
    <mergeCell ref="J4:K4"/>
    <mergeCell ref="R4:S4"/>
    <mergeCell ref="V4:W4"/>
    <mergeCell ref="L4:M4"/>
    <mergeCell ref="A24:AR24"/>
    <mergeCell ref="AD4:AE4"/>
    <mergeCell ref="AF4:AG4"/>
    <mergeCell ref="AH4:AI4"/>
    <mergeCell ref="X4:Y4"/>
    <mergeCell ref="Z4:AA4"/>
    <mergeCell ref="AB4:AC4"/>
    <mergeCell ref="N4:O4"/>
    <mergeCell ref="P4:Q4"/>
    <mergeCell ref="T4:U4"/>
    <mergeCell ref="Z3:AF3"/>
    <mergeCell ref="A1:AR1"/>
    <mergeCell ref="A2:AR2"/>
    <mergeCell ref="D4:E4"/>
    <mergeCell ref="F4:G4"/>
    <mergeCell ref="H4:I4"/>
    <mergeCell ref="AN4:AO4"/>
  </mergeCells>
  <conditionalFormatting sqref="D5:AO23">
    <cfRule type="cellIs" priority="1" dxfId="2" operator="equal" stopIfTrue="1">
      <formula>2</formula>
    </cfRule>
    <cfRule type="cellIs" priority="2" dxfId="3" operator="equal" stopIfTrue="1">
      <formula>0</formula>
    </cfRule>
  </conditionalFormatting>
  <printOptions horizontalCentered="1"/>
  <pageMargins left="0.20833333333333334" right="0" top="0.20833333333333334" bottom="0.2083333333333333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</cp:lastModifiedBy>
  <dcterms:created xsi:type="dcterms:W3CDTF">2011-03-01T16:36:04Z</dcterms:created>
  <dcterms:modified xsi:type="dcterms:W3CDTF">2011-11-19T08:07:26Z</dcterms:modified>
  <cp:category/>
  <cp:version/>
  <cp:contentType/>
  <cp:contentStatus/>
</cp:coreProperties>
</file>